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9300" activeTab="1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'RC'!$A$1:$E$41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8"/>
  <c r="C11"/>
  <c r="C18" s="1"/>
  <c r="E66" i="9"/>
  <c r="E64"/>
  <c r="C61"/>
  <c r="E61" s="1"/>
  <c r="E60"/>
  <c r="E59"/>
  <c r="E58"/>
  <c r="E53"/>
  <c r="D53"/>
  <c r="C53"/>
  <c r="E52"/>
  <c r="E51"/>
  <c r="E50"/>
  <c r="E49"/>
  <c r="E48"/>
  <c r="E47"/>
  <c r="D45"/>
  <c r="D54" s="1"/>
  <c r="E44"/>
  <c r="E43"/>
  <c r="E42"/>
  <c r="E41"/>
  <c r="E40"/>
  <c r="E39"/>
  <c r="E38"/>
  <c r="E37"/>
  <c r="E36"/>
  <c r="D36"/>
  <c r="C36"/>
  <c r="C45" s="1"/>
  <c r="D33"/>
  <c r="C33"/>
  <c r="E32"/>
  <c r="E31"/>
  <c r="E30"/>
  <c r="E29"/>
  <c r="E28"/>
  <c r="E27"/>
  <c r="E26"/>
  <c r="E23"/>
  <c r="E22"/>
  <c r="E21"/>
  <c r="E20"/>
  <c r="E19"/>
  <c r="E18"/>
  <c r="E17"/>
  <c r="D16"/>
  <c r="C16"/>
  <c r="E16" s="1"/>
  <c r="E15"/>
  <c r="E14"/>
  <c r="E13"/>
  <c r="E12"/>
  <c r="E11"/>
  <c r="E10"/>
  <c r="E9"/>
  <c r="D8"/>
  <c r="D24" s="1"/>
  <c r="C8"/>
  <c r="E7"/>
  <c r="E32" i="8"/>
  <c r="E31"/>
  <c r="E30"/>
  <c r="E29"/>
  <c r="C33"/>
  <c r="E33" s="1"/>
  <c r="E25"/>
  <c r="E24"/>
  <c r="E23"/>
  <c r="E22"/>
  <c r="E21"/>
  <c r="D26"/>
  <c r="D34" s="1"/>
  <c r="C26"/>
  <c r="E17"/>
  <c r="E16"/>
  <c r="E15"/>
  <c r="E14"/>
  <c r="E13"/>
  <c r="E12"/>
  <c r="E10"/>
  <c r="E9"/>
  <c r="E7"/>
  <c r="E33" i="9" l="1"/>
  <c r="D34"/>
  <c r="D56" s="1"/>
  <c r="D63" s="1"/>
  <c r="D65" s="1"/>
  <c r="D67" s="1"/>
  <c r="C24"/>
  <c r="E24" s="1"/>
  <c r="E8"/>
  <c r="E11" i="8"/>
  <c r="D18"/>
  <c r="C34" i="9"/>
  <c r="E45"/>
  <c r="C54"/>
  <c r="E54" s="1"/>
  <c r="E26" i="8"/>
  <c r="C34"/>
  <c r="E34" s="1"/>
  <c r="E20"/>
  <c r="E28"/>
  <c r="E8"/>
  <c r="E18" l="1"/>
  <c r="C56" i="9"/>
  <c r="E34"/>
  <c r="E56" l="1"/>
  <c r="C63"/>
  <c r="C65" l="1"/>
  <c r="E63"/>
  <c r="E65" l="1"/>
  <c r="C67"/>
  <c r="E67" s="1"/>
</calcChain>
</file>

<file path=xl/sharedStrings.xml><?xml version="1.0" encoding="utf-8"?>
<sst xmlns="http://schemas.openxmlformats.org/spreadsheetml/2006/main" count="123" uniqueCount="107">
  <si>
    <t>RC</t>
  </si>
  <si>
    <t>N</t>
  </si>
  <si>
    <t>RI</t>
  </si>
  <si>
    <t>Company</t>
  </si>
  <si>
    <t xml:space="preserve">balance </t>
  </si>
  <si>
    <t>ASSETS</t>
  </si>
  <si>
    <t>Cash on hand</t>
  </si>
  <si>
    <t>Cash in bank</t>
  </si>
  <si>
    <t>Gross loans</t>
  </si>
  <si>
    <t>Minus: Loan loss provision</t>
  </si>
  <si>
    <t>Net loans</t>
  </si>
  <si>
    <t>Securities</t>
  </si>
  <si>
    <t>Accrued Interest and dividends receivable</t>
  </si>
  <si>
    <t>Repossessed collateral</t>
  </si>
  <si>
    <t>Equity investments</t>
  </si>
  <si>
    <t>Fixed and intangible assets</t>
  </si>
  <si>
    <t>Other assets</t>
  </si>
  <si>
    <t>TOTAL ASSETS</t>
  </si>
  <si>
    <t>LIABILITIES</t>
  </si>
  <si>
    <t>Bank loans</t>
  </si>
  <si>
    <t>Funds borrowed from natural persons and legal entities</t>
  </si>
  <si>
    <t>Promissory notes issued</t>
  </si>
  <si>
    <t>Accrued interest and dividends payable</t>
  </si>
  <si>
    <t>Other liabilities</t>
  </si>
  <si>
    <t>Subordinated liabilities</t>
  </si>
  <si>
    <t>TOTAL LIABILITIES</t>
  </si>
  <si>
    <t>EQUITY</t>
  </si>
  <si>
    <t>Charter equity</t>
  </si>
  <si>
    <t>issue capital</t>
  </si>
  <si>
    <t>Grants and donations in equity</t>
  </si>
  <si>
    <t>Retained earnings</t>
  </si>
  <si>
    <t>Revaluation reserves</t>
  </si>
  <si>
    <t>TOTAL EQUITY</t>
  </si>
  <si>
    <t>TOTAL EQUITY AND LIABILITIES</t>
  </si>
  <si>
    <t>GEL</t>
  </si>
  <si>
    <t>Foreign Currency</t>
  </si>
  <si>
    <t>Total in GEL</t>
  </si>
  <si>
    <t>INTEREST INCOME</t>
  </si>
  <si>
    <t>Interest Income from bank's current and deposit accounts</t>
  </si>
  <si>
    <t>Interest income from loans issued to individuals</t>
  </si>
  <si>
    <t>trade and services</t>
  </si>
  <si>
    <t>consomer loans</t>
  </si>
  <si>
    <t>agricultures</t>
  </si>
  <si>
    <t>online loans</t>
  </si>
  <si>
    <t>pawnshop</t>
  </si>
  <si>
    <t>installment</t>
  </si>
  <si>
    <t>Other loans</t>
  </si>
  <si>
    <t>Interest income from loans issued to legal entities</t>
  </si>
  <si>
    <t>agriculture and forestry</t>
  </si>
  <si>
    <t>from the transportation or communication sector loans</t>
  </si>
  <si>
    <t>Fees/penalties income from loans to customers</t>
  </si>
  <si>
    <t>interest paid for promissory notes</t>
  </si>
  <si>
    <t>other interest income</t>
  </si>
  <si>
    <t>Total Interest Income</t>
  </si>
  <si>
    <t>Interest Expense</t>
  </si>
  <si>
    <t>Interest expense on loans of other financial institutions</t>
  </si>
  <si>
    <t>Interest expense on loans from individuals</t>
  </si>
  <si>
    <t>Interest expense on loans from other entities</t>
  </si>
  <si>
    <t>Interest expense on promissory notes issued to individuals</t>
  </si>
  <si>
    <t>Interest expense on promissory notes issued to legal entities</t>
  </si>
  <si>
    <t>Interest expense on subordinated debts</t>
  </si>
  <si>
    <t>Other interest expense</t>
  </si>
  <si>
    <t>Total Interest Expenses</t>
  </si>
  <si>
    <t>Net Interest Income</t>
  </si>
  <si>
    <t xml:space="preserve"> Non-interest income</t>
  </si>
  <si>
    <t>Net Commissions and other income from service</t>
  </si>
  <si>
    <t>Fee and Commission Income from service provided</t>
  </si>
  <si>
    <t>Fee and Commission expense from service</t>
  </si>
  <si>
    <t>Dividend Income</t>
  </si>
  <si>
    <t>Gain (Loss) from promissory notes</t>
  </si>
  <si>
    <t>Gain (Loss) from Foreign Exchange Trading</t>
  </si>
  <si>
    <t>Gain (Loss) from Foreign Exchange Translation</t>
  </si>
  <si>
    <t>Gain (Loss) on Sales of Fixed Assets</t>
  </si>
  <si>
    <t>Other Non-Interest Income</t>
  </si>
  <si>
    <t>Total Non-Interest Income</t>
  </si>
  <si>
    <t xml:space="preserve"> Non-Interest Expenses</t>
  </si>
  <si>
    <t>Bank Development, Consultation and Marketing Expenses</t>
  </si>
  <si>
    <t>Personnel Expenses</t>
  </si>
  <si>
    <t>Operating Costs of Fixed Assets</t>
  </si>
  <si>
    <t>rent Expenses</t>
  </si>
  <si>
    <t xml:space="preserve">Depreciation Expense </t>
  </si>
  <si>
    <t>Other Non-Interest Expenses</t>
  </si>
  <si>
    <t>Total Non-Interest Expenses</t>
  </si>
  <si>
    <t>Net Non-Interest Income</t>
  </si>
  <si>
    <t>Net Income before Reserves</t>
  </si>
  <si>
    <t>Provision for Possible Loan Losses</t>
  </si>
  <si>
    <t>Provision for Possible Losses on Investments and Promissory notes</t>
  </si>
  <si>
    <t>Provision for Possible Losses on Other Assets</t>
  </si>
  <si>
    <t>Total Provisions for Possible Losses</t>
  </si>
  <si>
    <t>Net Income before Taxes and Extraordinary Items</t>
  </si>
  <si>
    <t>Profit tax</t>
  </si>
  <si>
    <t>Net Income after Taxation</t>
  </si>
  <si>
    <t xml:space="preserve">Extraordinary Items Income (expenses) </t>
  </si>
  <si>
    <t>Net Income</t>
  </si>
  <si>
    <t>INCOME STATEMENT</t>
  </si>
  <si>
    <t>Microfinance Organization "Exspress Capital +"</t>
  </si>
  <si>
    <t>Date</t>
  </si>
  <si>
    <t>Information about supervisory board, directorate, beneficiary owners and shareholders</t>
  </si>
  <si>
    <t>Members of Supervisory Board</t>
  </si>
  <si>
    <t>Members of Board of Directors</t>
  </si>
  <si>
    <t xml:space="preserve">List of Shareholders owning 10% and more of issued capital, indicating Shares </t>
  </si>
  <si>
    <t>List of beneficiaries indicating names of direct or indirect holders of 5% or more of shares</t>
  </si>
  <si>
    <t>Name</t>
  </si>
  <si>
    <t>Jansugi Zeishvili</t>
  </si>
  <si>
    <t>Nestan Abashidze</t>
  </si>
  <si>
    <t>Gela Jortmenadze</t>
  </si>
  <si>
    <t>Share,%</t>
  </si>
</sst>
</file>

<file path=xl/styles.xml><?xml version="1.0" encoding="utf-8"?>
<styleSheet xmlns="http://schemas.openxmlformats.org/spreadsheetml/2006/main">
  <numFmts count="6"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  <numFmt numFmtId="169" formatCode="[$-409]mmmm\ d\,\ yyyy;@"/>
  </numFmts>
  <fonts count="15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b/>
      <i/>
      <sz val="8"/>
      <name val="Arial"/>
      <family val="2"/>
    </font>
    <font>
      <sz val="10"/>
      <name val="Sylfaen"/>
      <family val="1"/>
    </font>
    <font>
      <sz val="10"/>
      <color theme="1"/>
      <name val="Calibri"/>
      <family val="2"/>
      <scheme val="minor"/>
    </font>
    <font>
      <b/>
      <sz val="10"/>
      <name val="Sylfaen"/>
      <family val="1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</cellStyleXfs>
  <cellXfs count="195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7" fillId="0" borderId="0" xfId="1" applyFont="1" applyFill="1" applyBorder="1" applyProtection="1"/>
    <xf numFmtId="0" fontId="7" fillId="0" borderId="0" xfId="1" applyFont="1" applyFill="1" applyBorder="1"/>
    <xf numFmtId="167" fontId="7" fillId="0" borderId="0" xfId="1" applyNumberFormat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 indent="2"/>
    </xf>
    <xf numFmtId="0" fontId="7" fillId="0" borderId="0" xfId="1" applyFont="1" applyFill="1" applyBorder="1" applyAlignment="1" applyProtection="1">
      <alignment horizontal="right" vertical="center" wrapText="1"/>
    </xf>
    <xf numFmtId="0" fontId="7" fillId="0" borderId="14" xfId="1" applyFont="1" applyFill="1" applyBorder="1" applyAlignment="1" applyProtection="1">
      <alignment horizontal="left" vertical="center" indent="1"/>
    </xf>
    <xf numFmtId="0" fontId="7" fillId="0" borderId="15" xfId="1" applyFont="1" applyFill="1" applyBorder="1" applyAlignment="1" applyProtection="1">
      <alignment horizontal="left" vertical="center"/>
    </xf>
    <xf numFmtId="0" fontId="7" fillId="0" borderId="15" xfId="1" applyFont="1" applyFill="1" applyBorder="1" applyAlignment="1" applyProtection="1">
      <alignment horizontal="center" vertical="center" wrapText="1"/>
    </xf>
    <xf numFmtId="0" fontId="7" fillId="0" borderId="16" xfId="1" applyFont="1" applyFill="1" applyBorder="1" applyAlignment="1" applyProtection="1">
      <alignment horizontal="center" vertical="center" wrapText="1"/>
    </xf>
    <xf numFmtId="0" fontId="7" fillId="0" borderId="17" xfId="1" applyFont="1" applyFill="1" applyBorder="1" applyAlignment="1" applyProtection="1">
      <alignment horizontal="center" vertical="center" wrapText="1"/>
    </xf>
    <xf numFmtId="0" fontId="9" fillId="0" borderId="18" xfId="1" applyFont="1" applyFill="1" applyBorder="1" applyAlignment="1" applyProtection="1"/>
    <xf numFmtId="0" fontId="9" fillId="0" borderId="2" xfId="1" applyFont="1" applyFill="1" applyBorder="1" applyAlignment="1" applyProtection="1"/>
    <xf numFmtId="165" fontId="5" fillId="0" borderId="20" xfId="1" applyNumberFormat="1" applyFont="1" applyFill="1" applyBorder="1" applyAlignment="1" applyProtection="1">
      <alignment horizontal="right"/>
      <protection locked="0"/>
    </xf>
    <xf numFmtId="165" fontId="5" fillId="0" borderId="21" xfId="1" applyNumberFormat="1" applyFont="1" applyFill="1" applyBorder="1" applyAlignment="1" applyProtection="1">
      <alignment horizontal="right"/>
      <protection locked="0"/>
    </xf>
    <xf numFmtId="0" fontId="7" fillId="0" borderId="2" xfId="1" applyFont="1" applyFill="1" applyBorder="1"/>
    <xf numFmtId="165" fontId="7" fillId="0" borderId="29" xfId="1" applyNumberFormat="1" applyFont="1" applyFill="1" applyBorder="1" applyAlignment="1" applyProtection="1">
      <alignment horizontal="right"/>
      <protection locked="0"/>
    </xf>
    <xf numFmtId="165" fontId="7" fillId="0" borderId="20" xfId="1" applyNumberFormat="1" applyFont="1" applyFill="1" applyBorder="1" applyAlignment="1" applyProtection="1">
      <alignment horizontal="right"/>
      <protection locked="0"/>
    </xf>
    <xf numFmtId="165" fontId="7" fillId="0" borderId="21" xfId="1" applyNumberFormat="1" applyFont="1" applyFill="1" applyBorder="1" applyAlignment="1" applyProtection="1">
      <alignment horizontal="right"/>
      <protection locked="0"/>
    </xf>
    <xf numFmtId="0" fontId="7" fillId="0" borderId="0" xfId="1" applyFont="1" applyFill="1"/>
    <xf numFmtId="0" fontId="7" fillId="0" borderId="18" xfId="1" applyFont="1" applyFill="1" applyBorder="1" applyAlignment="1" applyProtection="1"/>
    <xf numFmtId="0" fontId="7" fillId="0" borderId="2" xfId="1" applyFont="1" applyFill="1" applyBorder="1" applyAlignment="1" applyProtection="1"/>
    <xf numFmtId="3" fontId="7" fillId="0" borderId="2" xfId="1" applyNumberFormat="1" applyFont="1" applyFill="1" applyBorder="1" applyAlignment="1" applyProtection="1"/>
    <xf numFmtId="3" fontId="7" fillId="0" borderId="38" xfId="1" applyNumberFormat="1" applyFont="1" applyFill="1" applyBorder="1" applyAlignment="1" applyProtection="1"/>
    <xf numFmtId="3" fontId="7" fillId="4" borderId="29" xfId="1" applyNumberFormat="1" applyFont="1" applyFill="1" applyBorder="1" applyAlignment="1" applyProtection="1">
      <alignment horizontal="right"/>
    </xf>
    <xf numFmtId="3" fontId="7" fillId="0" borderId="20" xfId="1" applyNumberFormat="1" applyFont="1" applyFill="1" applyBorder="1" applyAlignment="1" applyProtection="1">
      <alignment horizontal="right"/>
      <protection locked="0"/>
    </xf>
    <xf numFmtId="3" fontId="7" fillId="4" borderId="21" xfId="1" applyNumberFormat="1" applyFont="1" applyFill="1" applyBorder="1" applyAlignment="1" applyProtection="1">
      <alignment horizontal="right"/>
    </xf>
    <xf numFmtId="3" fontId="7" fillId="0" borderId="25" xfId="1" applyNumberFormat="1" applyFont="1" applyFill="1" applyBorder="1" applyAlignment="1" applyProtection="1">
      <alignment horizontal="right"/>
      <protection locked="0"/>
    </xf>
    <xf numFmtId="3" fontId="7" fillId="4" borderId="34" xfId="1" applyNumberFormat="1" applyFont="1" applyFill="1" applyBorder="1" applyAlignment="1" applyProtection="1">
      <alignment horizontal="right"/>
    </xf>
    <xf numFmtId="3" fontId="7" fillId="4" borderId="33" xfId="1" applyNumberFormat="1" applyFont="1" applyFill="1" applyBorder="1" applyAlignment="1" applyProtection="1">
      <alignment horizontal="right"/>
    </xf>
    <xf numFmtId="3" fontId="7" fillId="0" borderId="39" xfId="1" applyNumberFormat="1" applyFont="1" applyFill="1" applyBorder="1" applyAlignment="1" applyProtection="1">
      <alignment horizontal="right"/>
    </xf>
    <xf numFmtId="3" fontId="7" fillId="0" borderId="39" xfId="1" applyNumberFormat="1" applyFont="1" applyFill="1" applyBorder="1" applyAlignment="1" applyProtection="1">
      <alignment horizontal="right" vertical="center"/>
      <protection locked="0"/>
    </xf>
    <xf numFmtId="3" fontId="7" fillId="4" borderId="41" xfId="1" applyNumberFormat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>
      <alignment vertical="center"/>
    </xf>
    <xf numFmtId="3" fontId="7" fillId="4" borderId="33" xfId="1" applyNumberFormat="1" applyFont="1" applyFill="1" applyBorder="1" applyAlignment="1" applyProtection="1">
      <alignment horizontal="right" vertical="center"/>
    </xf>
    <xf numFmtId="0" fontId="7" fillId="0" borderId="0" xfId="1" applyFont="1" applyFill="1" applyBorder="1" applyAlignment="1" applyProtection="1">
      <alignment horizontal="center"/>
    </xf>
    <xf numFmtId="38" fontId="7" fillId="0" borderId="0" xfId="1" applyNumberFormat="1" applyFont="1" applyFill="1" applyBorder="1" applyAlignment="1" applyProtection="1"/>
    <xf numFmtId="0" fontId="7" fillId="0" borderId="0" xfId="1" applyFont="1" applyFill="1" applyBorder="1" applyAlignment="1" applyProtection="1">
      <alignment horizontal="left"/>
      <protection locked="0"/>
    </xf>
    <xf numFmtId="0" fontId="7" fillId="0" borderId="0" xfId="1" applyFont="1" applyFill="1" applyBorder="1" applyProtection="1">
      <protection locked="0"/>
    </xf>
    <xf numFmtId="0" fontId="7" fillId="0" borderId="0" xfId="1" applyFont="1" applyFill="1" applyProtection="1">
      <protection locked="0"/>
    </xf>
    <xf numFmtId="0" fontId="7" fillId="0" borderId="51" xfId="4" applyFont="1" applyFill="1" applyBorder="1" applyAlignment="1" applyProtection="1">
      <alignment horizontal="left" indent="1"/>
    </xf>
    <xf numFmtId="0" fontId="7" fillId="0" borderId="52" xfId="4" applyFont="1" applyFill="1" applyBorder="1" applyAlignment="1" applyProtection="1">
      <alignment horizontal="left" indent="1"/>
    </xf>
    <xf numFmtId="165" fontId="5" fillId="0" borderId="25" xfId="1" applyNumberFormat="1" applyFont="1" applyFill="1" applyBorder="1" applyAlignment="1" applyProtection="1">
      <alignment horizontal="right"/>
      <protection locked="0"/>
    </xf>
    <xf numFmtId="165" fontId="5" fillId="0" borderId="34" xfId="1" applyNumberFormat="1" applyFont="1" applyFill="1" applyBorder="1" applyAlignment="1" applyProtection="1">
      <alignment horizontal="right"/>
      <protection locked="0"/>
    </xf>
    <xf numFmtId="0" fontId="7" fillId="0" borderId="54" xfId="4" applyFont="1" applyFill="1" applyBorder="1" applyAlignment="1" applyProtection="1">
      <alignment horizontal="left" indent="1"/>
    </xf>
    <xf numFmtId="0" fontId="7" fillId="0" borderId="56" xfId="1" applyFont="1" applyFill="1" applyBorder="1"/>
    <xf numFmtId="0" fontId="7" fillId="0" borderId="53" xfId="4" applyFont="1" applyFill="1" applyBorder="1" applyAlignment="1" applyProtection="1">
      <alignment horizontal="left" indent="1"/>
    </xf>
    <xf numFmtId="165" fontId="7" fillId="0" borderId="34" xfId="1" applyNumberFormat="1" applyFont="1" applyFill="1" applyBorder="1" applyAlignment="1" applyProtection="1">
      <alignment horizontal="right"/>
      <protection locked="0"/>
    </xf>
    <xf numFmtId="0" fontId="7" fillId="0" borderId="57" xfId="4" applyFont="1" applyFill="1" applyBorder="1" applyAlignment="1" applyProtection="1">
      <alignment horizontal="left" indent="1"/>
    </xf>
    <xf numFmtId="0" fontId="7" fillId="0" borderId="55" xfId="1" applyFont="1" applyFill="1" applyBorder="1" applyAlignment="1" applyProtection="1">
      <alignment horizontal="left" indent="1"/>
    </xf>
    <xf numFmtId="0" fontId="7" fillId="0" borderId="55" xfId="4" applyFont="1" applyFill="1" applyBorder="1" applyAlignment="1" applyProtection="1">
      <alignment horizontal="left" indent="1"/>
    </xf>
    <xf numFmtId="0" fontId="7" fillId="0" borderId="0" xfId="1" applyFont="1" applyFill="1" applyBorder="1" applyAlignment="1" applyProtection="1">
      <alignment horizontal="left"/>
    </xf>
    <xf numFmtId="165" fontId="2" fillId="0" borderId="6" xfId="1" applyNumberFormat="1" applyFont="1" applyFill="1" applyBorder="1" applyAlignment="1" applyProtection="1">
      <alignment horizontal="right"/>
    </xf>
    <xf numFmtId="165" fontId="2" fillId="0" borderId="9" xfId="1" applyNumberFormat="1" applyFont="1" applyFill="1" applyBorder="1" applyAlignment="1" applyProtection="1">
      <alignment horizontal="right"/>
    </xf>
    <xf numFmtId="165" fontId="3" fillId="0" borderId="11" xfId="1" applyNumberFormat="1" applyFont="1" applyFill="1" applyBorder="1" applyAlignment="1" applyProtection="1">
      <alignment horizontal="right"/>
    </xf>
    <xf numFmtId="165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5" fontId="8" fillId="0" borderId="7" xfId="1" applyNumberFormat="1" applyFont="1" applyFill="1" applyBorder="1" applyAlignment="1" applyProtection="1">
      <alignment horizontal="right"/>
    </xf>
    <xf numFmtId="165" fontId="8" fillId="0" borderId="10" xfId="1" applyNumberFormat="1" applyFont="1" applyFill="1" applyBorder="1" applyAlignment="1" applyProtection="1">
      <alignment horizontal="right"/>
    </xf>
    <xf numFmtId="165" fontId="8" fillId="0" borderId="12" xfId="1" applyNumberFormat="1" applyFont="1" applyFill="1" applyBorder="1" applyAlignment="1" applyProtection="1">
      <alignment horizontal="right"/>
    </xf>
    <xf numFmtId="165" fontId="8" fillId="0" borderId="4" xfId="1" applyNumberFormat="1" applyFont="1" applyFill="1" applyBorder="1" applyAlignment="1" applyProtection="1">
      <alignment horizontal="right"/>
    </xf>
    <xf numFmtId="165" fontId="7" fillId="0" borderId="9" xfId="1" applyNumberFormat="1" applyFont="1" applyFill="1" applyBorder="1" applyAlignment="1" applyProtection="1">
      <alignment horizontal="right"/>
    </xf>
    <xf numFmtId="38" fontId="7" fillId="0" borderId="9" xfId="1" applyNumberFormat="1" applyFont="1" applyFill="1" applyBorder="1" applyAlignment="1" applyProtection="1">
      <alignment horizontal="right"/>
    </xf>
    <xf numFmtId="38" fontId="8" fillId="0" borderId="10" xfId="1" applyNumberFormat="1" applyFont="1" applyFill="1" applyBorder="1" applyAlignment="1" applyProtection="1">
      <alignment horizontal="right"/>
    </xf>
    <xf numFmtId="165" fontId="7" fillId="0" borderId="20" xfId="1" applyNumberFormat="1" applyFont="1" applyFill="1" applyBorder="1" applyAlignment="1" applyProtection="1">
      <alignment horizontal="right"/>
    </xf>
    <xf numFmtId="165" fontId="7" fillId="0" borderId="21" xfId="1" applyNumberFormat="1" applyFont="1" applyFill="1" applyBorder="1" applyAlignment="1" applyProtection="1">
      <alignment horizontal="right"/>
    </xf>
    <xf numFmtId="0" fontId="8" fillId="0" borderId="27" xfId="1" applyFont="1" applyFill="1" applyBorder="1" applyAlignment="1" applyProtection="1"/>
    <xf numFmtId="165" fontId="8" fillId="0" borderId="27" xfId="1" applyNumberFormat="1" applyFont="1" applyFill="1" applyBorder="1" applyAlignment="1" applyProtection="1">
      <alignment horizontal="right"/>
    </xf>
    <xf numFmtId="165" fontId="8" fillId="0" borderId="28" xfId="1" applyNumberFormat="1" applyFont="1" applyFill="1" applyBorder="1" applyAlignment="1" applyProtection="1">
      <alignment horizontal="right"/>
    </xf>
    <xf numFmtId="165" fontId="8" fillId="0" borderId="30" xfId="1" applyNumberFormat="1" applyFont="1" applyFill="1" applyBorder="1" applyAlignment="1" applyProtection="1">
      <alignment horizontal="right"/>
    </xf>
    <xf numFmtId="165" fontId="8" fillId="0" borderId="31" xfId="1" applyNumberFormat="1" applyFont="1" applyFill="1" applyBorder="1" applyAlignment="1" applyProtection="1">
      <alignment horizontal="right"/>
    </xf>
    <xf numFmtId="165" fontId="8" fillId="0" borderId="32" xfId="1" applyNumberFormat="1" applyFont="1" applyFill="1" applyBorder="1" applyAlignment="1" applyProtection="1">
      <alignment horizontal="right"/>
    </xf>
    <xf numFmtId="165" fontId="8" fillId="0" borderId="33" xfId="1" applyNumberFormat="1" applyFont="1" applyFill="1" applyBorder="1" applyAlignment="1" applyProtection="1">
      <alignment horizontal="right"/>
    </xf>
    <xf numFmtId="165" fontId="7" fillId="0" borderId="19" xfId="1" applyNumberFormat="1" applyFont="1" applyFill="1" applyBorder="1" applyAlignment="1" applyProtection="1">
      <alignment horizontal="right"/>
    </xf>
    <xf numFmtId="165" fontId="7" fillId="0" borderId="29" xfId="1" applyNumberFormat="1" applyFont="1" applyFill="1" applyBorder="1" applyAlignment="1" applyProtection="1">
      <alignment horizontal="right"/>
    </xf>
    <xf numFmtId="3" fontId="7" fillId="0" borderId="25" xfId="1" applyNumberFormat="1" applyFont="1" applyFill="1" applyBorder="1" applyAlignment="1" applyProtection="1">
      <alignment horizontal="right"/>
    </xf>
    <xf numFmtId="3" fontId="7" fillId="0" borderId="34" xfId="1" applyNumberFormat="1" applyFont="1" applyFill="1" applyBorder="1" applyAlignment="1" applyProtection="1">
      <alignment horizontal="right"/>
    </xf>
    <xf numFmtId="3" fontId="8" fillId="0" borderId="35" xfId="1" applyNumberFormat="1" applyFont="1" applyFill="1" applyBorder="1" applyAlignment="1" applyProtection="1">
      <alignment horizontal="right"/>
    </xf>
    <xf numFmtId="3" fontId="8" fillId="0" borderId="36" xfId="1" applyNumberFormat="1" applyFont="1" applyFill="1" applyBorder="1" applyAlignment="1" applyProtection="1">
      <alignment horizontal="right"/>
    </xf>
    <xf numFmtId="3" fontId="8" fillId="0" borderId="37" xfId="1" applyNumberFormat="1" applyFont="1" applyFill="1" applyBorder="1" applyAlignment="1" applyProtection="1">
      <alignment horizontal="right"/>
    </xf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15" xfId="1" applyNumberFormat="1" applyFont="1" applyFill="1" applyBorder="1" applyAlignment="1" applyProtection="1">
      <alignment horizontal="right"/>
    </xf>
    <xf numFmtId="3" fontId="8" fillId="0" borderId="16" xfId="1" applyNumberFormat="1" applyFont="1" applyFill="1" applyBorder="1" applyAlignment="1" applyProtection="1">
      <alignment horizontal="right"/>
    </xf>
    <xf numFmtId="3" fontId="8" fillId="0" borderId="17" xfId="1" applyNumberFormat="1" applyFont="1" applyFill="1" applyBorder="1" applyAlignment="1" applyProtection="1">
      <alignment horizontal="right"/>
    </xf>
    <xf numFmtId="3" fontId="8" fillId="0" borderId="28" xfId="1" applyNumberFormat="1" applyFont="1" applyFill="1" applyBorder="1" applyAlignment="1" applyProtection="1">
      <alignment horizontal="right"/>
    </xf>
    <xf numFmtId="3" fontId="8" fillId="0" borderId="44" xfId="1" applyNumberFormat="1" applyFont="1" applyFill="1" applyBorder="1" applyAlignment="1" applyProtection="1">
      <alignment horizontal="right"/>
    </xf>
    <xf numFmtId="3" fontId="8" fillId="0" borderId="27" xfId="1" applyNumberFormat="1" applyFont="1" applyFill="1" applyBorder="1" applyAlignment="1" applyProtection="1">
      <alignment horizontal="right"/>
    </xf>
    <xf numFmtId="0" fontId="7" fillId="0" borderId="42" xfId="4" applyFont="1" applyFill="1" applyBorder="1" applyAlignment="1" applyProtection="1">
      <alignment horizontal="left" indent="1"/>
    </xf>
    <xf numFmtId="0" fontId="8" fillId="0" borderId="43" xfId="1" applyFont="1" applyFill="1" applyBorder="1" applyAlignment="1" applyProtection="1"/>
    <xf numFmtId="3" fontId="8" fillId="0" borderId="43" xfId="1" applyNumberFormat="1" applyFont="1" applyFill="1" applyBorder="1" applyAlignment="1" applyProtection="1">
      <alignment horizontal="right"/>
    </xf>
    <xf numFmtId="0" fontId="8" fillId="0" borderId="0" xfId="1" applyFont="1" applyFill="1" applyBorder="1" applyProtection="1"/>
    <xf numFmtId="165" fontId="8" fillId="0" borderId="22" xfId="1" applyNumberFormat="1" applyFont="1" applyFill="1" applyBorder="1" applyAlignment="1" applyProtection="1">
      <alignment horizontal="right"/>
    </xf>
    <xf numFmtId="165" fontId="8" fillId="0" borderId="23" xfId="1" applyNumberFormat="1" applyFont="1" applyFill="1" applyBorder="1" applyAlignment="1" applyProtection="1">
      <alignment horizontal="right"/>
    </xf>
    <xf numFmtId="165" fontId="10" fillId="0" borderId="23" xfId="1" applyNumberFormat="1" applyFont="1" applyFill="1" applyBorder="1" applyAlignment="1" applyProtection="1">
      <alignment horizontal="right"/>
    </xf>
    <xf numFmtId="165" fontId="8" fillId="0" borderId="26" xfId="1" applyNumberFormat="1" applyFont="1" applyFill="1" applyBorder="1" applyAlignment="1" applyProtection="1">
      <alignment horizontal="right"/>
    </xf>
    <xf numFmtId="3" fontId="8" fillId="0" borderId="22" xfId="1" applyNumberFormat="1" applyFont="1" applyFill="1" applyBorder="1" applyAlignment="1" applyProtection="1">
      <alignment horizontal="right"/>
    </xf>
    <xf numFmtId="3" fontId="8" fillId="0" borderId="23" xfId="1" applyNumberFormat="1" applyFont="1" applyFill="1" applyBorder="1" applyAlignment="1" applyProtection="1">
      <alignment horizontal="right"/>
    </xf>
    <xf numFmtId="3" fontId="8" fillId="0" borderId="26" xfId="1" applyNumberFormat="1" applyFont="1" applyFill="1" applyBorder="1" applyAlignment="1" applyProtection="1">
      <alignment horizontal="right"/>
    </xf>
    <xf numFmtId="3" fontId="8" fillId="0" borderId="40" xfId="1" applyNumberFormat="1" applyFont="1" applyFill="1" applyBorder="1" applyAlignment="1" applyProtection="1">
      <alignment horizontal="right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Protection="1">
      <protection locked="0"/>
    </xf>
    <xf numFmtId="0" fontId="8" fillId="0" borderId="0" xfId="1" applyFont="1" applyFill="1"/>
    <xf numFmtId="165" fontId="2" fillId="5" borderId="9" xfId="0" applyNumberFormat="1" applyFont="1" applyFill="1" applyBorder="1" applyAlignment="1" applyProtection="1">
      <alignment horizontal="right"/>
    </xf>
    <xf numFmtId="38" fontId="7" fillId="0" borderId="9" xfId="1" applyNumberFormat="1" applyFont="1" applyFill="1" applyBorder="1" applyAlignment="1" applyProtection="1"/>
    <xf numFmtId="165" fontId="5" fillId="0" borderId="20" xfId="0" applyNumberFormat="1" applyFont="1" applyFill="1" applyBorder="1" applyAlignment="1" applyProtection="1">
      <alignment horizontal="right"/>
      <protection locked="0"/>
    </xf>
    <xf numFmtId="165" fontId="7" fillId="0" borderId="19" xfId="0" applyNumberFormat="1" applyFont="1" applyFill="1" applyBorder="1" applyAlignment="1" applyProtection="1">
      <alignment horizontal="right"/>
      <protection locked="0"/>
    </xf>
    <xf numFmtId="165" fontId="7" fillId="0" borderId="20" xfId="0" applyNumberFormat="1" applyFont="1" applyFill="1" applyBorder="1" applyAlignment="1" applyProtection="1">
      <alignment horizontal="right"/>
      <protection locked="0"/>
    </xf>
    <xf numFmtId="165" fontId="7" fillId="0" borderId="21" xfId="0" applyNumberFormat="1" applyFont="1" applyFill="1" applyBorder="1" applyAlignment="1" applyProtection="1">
      <alignment horizontal="right"/>
      <protection locked="0"/>
    </xf>
    <xf numFmtId="165" fontId="7" fillId="0" borderId="25" xfId="0" applyNumberFormat="1" applyFont="1" applyFill="1" applyBorder="1" applyAlignment="1" applyProtection="1">
      <alignment horizontal="right"/>
      <protection locked="0"/>
    </xf>
    <xf numFmtId="3" fontId="7" fillId="0" borderId="19" xfId="0" applyNumberFormat="1" applyFont="1" applyFill="1" applyBorder="1" applyAlignment="1" applyProtection="1">
      <alignment horizontal="right"/>
      <protection locked="0"/>
    </xf>
    <xf numFmtId="3" fontId="7" fillId="0" borderId="27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58" xfId="0" applyFont="1" applyFill="1" applyBorder="1" applyAlignment="1"/>
    <xf numFmtId="0" fontId="11" fillId="2" borderId="61" xfId="0" applyFont="1" applyFill="1" applyBorder="1" applyAlignment="1"/>
    <xf numFmtId="0" fontId="11" fillId="2" borderId="62" xfId="0" applyFont="1" applyFill="1" applyBorder="1" applyAlignment="1"/>
    <xf numFmtId="0" fontId="13" fillId="2" borderId="9" xfId="0" applyFont="1" applyFill="1" applyBorder="1" applyAlignment="1"/>
    <xf numFmtId="0" fontId="13" fillId="2" borderId="10" xfId="0" applyFont="1" applyFill="1" applyBorder="1" applyAlignment="1">
      <alignment horizontal="center"/>
    </xf>
    <xf numFmtId="0" fontId="11" fillId="2" borderId="9" xfId="0" applyFont="1" applyFill="1" applyBorder="1" applyAlignment="1" applyProtection="1">
      <protection locked="0"/>
    </xf>
    <xf numFmtId="10" fontId="11" fillId="2" borderId="10" xfId="3" applyNumberFormat="1" applyFont="1" applyFill="1" applyBorder="1" applyAlignment="1">
      <alignment horizontal="center"/>
    </xf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2" fillId="2" borderId="64" xfId="0" applyFont="1" applyFill="1" applyBorder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10" fontId="11" fillId="2" borderId="47" xfId="3" applyNumberFormat="1" applyFont="1" applyFill="1" applyBorder="1" applyAlignment="1">
      <alignment horizontal="center"/>
    </xf>
    <xf numFmtId="0" fontId="11" fillId="2" borderId="0" xfId="0" applyFont="1" applyFill="1" applyAlignment="1"/>
    <xf numFmtId="169" fontId="7" fillId="0" borderId="0" xfId="0" applyNumberFormat="1" applyFont="1" applyFill="1" applyBorder="1" applyAlignment="1" applyProtection="1">
      <alignment horizontal="left"/>
      <protection locked="0"/>
    </xf>
    <xf numFmtId="14" fontId="7" fillId="0" borderId="0" xfId="1" applyNumberFormat="1" applyFont="1" applyFill="1" applyBorder="1" applyAlignment="1" applyProtection="1">
      <alignment horizontal="left"/>
    </xf>
    <xf numFmtId="0" fontId="14" fillId="0" borderId="0" xfId="1" applyFont="1" applyFill="1" applyProtection="1"/>
    <xf numFmtId="0" fontId="13" fillId="2" borderId="0" xfId="0" applyFont="1" applyFill="1" applyBorder="1" applyAlignment="1">
      <alignment horizontal="center" vertical="center" wrapText="1"/>
    </xf>
    <xf numFmtId="0" fontId="7" fillId="2" borderId="9" xfId="1" applyFont="1" applyFill="1" applyBorder="1" applyAlignment="1" applyProtection="1"/>
    <xf numFmtId="0" fontId="2" fillId="0" borderId="6" xfId="1" applyFont="1" applyFill="1" applyBorder="1" applyAlignment="1" applyProtection="1"/>
    <xf numFmtId="0" fontId="2" fillId="0" borderId="9" xfId="1" applyFont="1" applyFill="1" applyBorder="1" applyAlignment="1" applyProtection="1"/>
    <xf numFmtId="0" fontId="3" fillId="3" borderId="2" xfId="1" applyFont="1" applyFill="1" applyBorder="1" applyAlignment="1" applyProtection="1"/>
    <xf numFmtId="0" fontId="2" fillId="2" borderId="6" xfId="1" applyFont="1" applyFill="1" applyBorder="1" applyAlignment="1" applyProtection="1"/>
    <xf numFmtId="0" fontId="2" fillId="2" borderId="9" xfId="1" applyFont="1" applyFill="1" applyBorder="1" applyAlignment="1" applyProtection="1"/>
    <xf numFmtId="0" fontId="7" fillId="0" borderId="19" xfId="1" applyFont="1" applyFill="1" applyBorder="1" applyAlignment="1" applyProtection="1">
      <alignment wrapText="1"/>
    </xf>
    <xf numFmtId="0" fontId="7" fillId="0" borderId="20" xfId="1" applyFont="1" applyFill="1" applyBorder="1" applyAlignment="1" applyProtection="1"/>
    <xf numFmtId="0" fontId="5" fillId="0" borderId="24" xfId="1" applyFont="1" applyFill="1" applyBorder="1" applyAlignment="1" applyProtection="1"/>
    <xf numFmtId="0" fontId="7" fillId="0" borderId="20" xfId="1" applyFont="1" applyFill="1" applyBorder="1" applyAlignment="1" applyProtection="1">
      <alignment wrapText="1"/>
    </xf>
    <xf numFmtId="0" fontId="7" fillId="0" borderId="25" xfId="1" applyFont="1" applyFill="1" applyBorder="1" applyAlignment="1" applyProtection="1">
      <alignment wrapText="1"/>
    </xf>
    <xf numFmtId="0" fontId="8" fillId="0" borderId="30" xfId="1" applyFont="1" applyFill="1" applyBorder="1" applyAlignment="1" applyProtection="1"/>
    <xf numFmtId="0" fontId="7" fillId="0" borderId="19" xfId="1" applyFont="1" applyFill="1" applyBorder="1" applyAlignment="1" applyProtection="1"/>
    <xf numFmtId="0" fontId="5" fillId="0" borderId="20" xfId="1" applyFont="1" applyFill="1" applyBorder="1" applyAlignment="1" applyProtection="1">
      <alignment wrapText="1"/>
    </xf>
    <xf numFmtId="0" fontId="8" fillId="0" borderId="25" xfId="1" applyFont="1" applyFill="1" applyBorder="1" applyAlignment="1" applyProtection="1"/>
    <xf numFmtId="0" fontId="8" fillId="0" borderId="35" xfId="1" applyFont="1" applyFill="1" applyBorder="1" applyAlignment="1" applyProtection="1"/>
    <xf numFmtId="0" fontId="8" fillId="0" borderId="15" xfId="1" applyFont="1" applyFill="1" applyBorder="1" applyAlignment="1" applyProtection="1"/>
    <xf numFmtId="0" fontId="8" fillId="0" borderId="39" xfId="1" applyFont="1" applyFill="1" applyBorder="1" applyAlignment="1" applyProtection="1"/>
    <xf numFmtId="0" fontId="8" fillId="0" borderId="15" xfId="1" applyFont="1" applyFill="1" applyBorder="1" applyAlignment="1" applyProtection="1">
      <alignment vertical="center" wrapText="1"/>
    </xf>
    <xf numFmtId="0" fontId="7" fillId="0" borderId="39" xfId="1" applyFont="1" applyFill="1" applyBorder="1" applyAlignment="1" applyProtection="1">
      <alignment wrapText="1"/>
    </xf>
    <xf numFmtId="0" fontId="7" fillId="0" borderId="27" xfId="1" applyFont="1" applyFill="1" applyBorder="1" applyAlignment="1" applyProtection="1">
      <alignment wrapText="1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65" xfId="0" applyFont="1" applyFill="1" applyBorder="1" applyAlignment="1"/>
    <xf numFmtId="0" fontId="11" fillId="2" borderId="66" xfId="0" applyFont="1" applyFill="1" applyBorder="1" applyAlignment="1"/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</cellXfs>
  <cellStyles count="6">
    <cellStyle name="Comma 2" xfId="2"/>
    <cellStyle name="Normal" xfId="0" builtinId="0"/>
    <cellStyle name="Normal 10" xfId="5"/>
    <cellStyle name="Normal 2" xfId="1"/>
    <cellStyle name="Normal 2 2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showGridLines="0" zoomScaleSheetLayoutView="90" workbookViewId="0">
      <selection activeCell="C28" sqref="C28:C34"/>
    </sheetView>
  </sheetViews>
  <sheetFormatPr defaultColWidth="9.140625" defaultRowHeight="12" customHeight="1"/>
  <cols>
    <col min="1" max="1" width="8.28515625" style="3" customWidth="1"/>
    <col min="2" max="2" width="51.140625" style="3" customWidth="1"/>
    <col min="3" max="3" width="14.42578125" style="3" customWidth="1"/>
    <col min="4" max="4" width="18.140625" style="3" customWidth="1"/>
    <col min="5" max="5" width="16.28515625" style="3" bestFit="1" customWidth="1"/>
    <col min="6" max="16384" width="9.140625" style="3"/>
  </cols>
  <sheetData>
    <row r="1" spans="1:6" ht="12" customHeight="1">
      <c r="A1" s="1" t="s">
        <v>3</v>
      </c>
      <c r="B1" s="74" t="s">
        <v>95</v>
      </c>
      <c r="C1" s="2"/>
      <c r="D1" s="2"/>
      <c r="E1" s="2"/>
    </row>
    <row r="2" spans="1:6" ht="12" customHeight="1">
      <c r="A2" s="1" t="s">
        <v>96</v>
      </c>
      <c r="B2" s="157">
        <v>43190</v>
      </c>
      <c r="C2" s="2"/>
      <c r="D2" s="2"/>
      <c r="E2" s="2"/>
    </row>
    <row r="3" spans="1:6" ht="12" customHeight="1">
      <c r="A3" s="1"/>
      <c r="B3" s="4"/>
      <c r="C3" s="2"/>
      <c r="D3" s="2"/>
      <c r="E3" s="2"/>
    </row>
    <row r="4" spans="1:6" ht="12" customHeight="1">
      <c r="A4" s="5" t="s">
        <v>0</v>
      </c>
      <c r="B4" s="6" t="s">
        <v>4</v>
      </c>
      <c r="C4" s="1"/>
      <c r="D4" s="1"/>
      <c r="E4" s="7"/>
    </row>
    <row r="5" spans="1:6" ht="12" customHeight="1" thickBot="1">
      <c r="A5" s="1"/>
      <c r="B5" s="1"/>
      <c r="C5" s="1"/>
      <c r="D5" s="1"/>
      <c r="E5" s="8"/>
    </row>
    <row r="6" spans="1:6" ht="12" customHeight="1" thickBot="1">
      <c r="A6" s="9" t="s">
        <v>1</v>
      </c>
      <c r="B6" s="10" t="s">
        <v>5</v>
      </c>
      <c r="C6" s="11" t="s">
        <v>34</v>
      </c>
      <c r="D6" s="11" t="s">
        <v>35</v>
      </c>
      <c r="E6" s="12" t="s">
        <v>36</v>
      </c>
    </row>
    <row r="7" spans="1:6" ht="12" customHeight="1">
      <c r="A7" s="13">
        <v>1</v>
      </c>
      <c r="B7" s="161" t="s">
        <v>6</v>
      </c>
      <c r="C7" s="75">
        <v>108941</v>
      </c>
      <c r="D7" s="75">
        <v>724.32</v>
      </c>
      <c r="E7" s="81">
        <f t="shared" ref="E7:E13" si="0">C7+D7</f>
        <v>109665.32</v>
      </c>
      <c r="F7" s="14"/>
    </row>
    <row r="8" spans="1:6" ht="12" customHeight="1">
      <c r="A8" s="15">
        <v>2</v>
      </c>
      <c r="B8" s="162" t="s">
        <v>7</v>
      </c>
      <c r="C8" s="76">
        <v>8737.56</v>
      </c>
      <c r="D8" s="76">
        <v>66.13</v>
      </c>
      <c r="E8" s="82">
        <f t="shared" si="0"/>
        <v>8803.6899999999987</v>
      </c>
      <c r="F8" s="14"/>
    </row>
    <row r="9" spans="1:6" ht="12" customHeight="1">
      <c r="A9" s="15">
        <v>3</v>
      </c>
      <c r="B9" s="160" t="s">
        <v>8</v>
      </c>
      <c r="C9" s="85">
        <v>972055.21</v>
      </c>
      <c r="D9" s="85">
        <v>0</v>
      </c>
      <c r="E9" s="82">
        <f t="shared" si="0"/>
        <v>972055.21</v>
      </c>
      <c r="F9" s="14"/>
    </row>
    <row r="10" spans="1:6" ht="12" customHeight="1">
      <c r="A10" s="15">
        <v>3.1</v>
      </c>
      <c r="B10" s="160" t="s">
        <v>9</v>
      </c>
      <c r="C10" s="128">
        <v>-112330.48</v>
      </c>
      <c r="D10" s="86">
        <v>0</v>
      </c>
      <c r="E10" s="87">
        <f t="shared" si="0"/>
        <v>-112330.48</v>
      </c>
      <c r="F10" s="14"/>
    </row>
    <row r="11" spans="1:6" ht="12" customHeight="1">
      <c r="A11" s="15">
        <v>3.2</v>
      </c>
      <c r="B11" s="162" t="s">
        <v>10</v>
      </c>
      <c r="C11" s="76">
        <f>C9+C10</f>
        <v>859724.73</v>
      </c>
      <c r="D11" s="76">
        <f>D9+D10</f>
        <v>0</v>
      </c>
      <c r="E11" s="82">
        <f t="shared" si="0"/>
        <v>859724.73</v>
      </c>
    </row>
    <row r="12" spans="1:6" ht="12" customHeight="1">
      <c r="A12" s="15">
        <v>4</v>
      </c>
      <c r="B12" s="162" t="s">
        <v>11</v>
      </c>
      <c r="C12" s="76">
        <v>0</v>
      </c>
      <c r="D12" s="76">
        <v>0</v>
      </c>
      <c r="E12" s="82">
        <f t="shared" si="0"/>
        <v>0</v>
      </c>
    </row>
    <row r="13" spans="1:6" ht="12" customHeight="1">
      <c r="A13" s="15">
        <v>5</v>
      </c>
      <c r="B13" s="162" t="s">
        <v>12</v>
      </c>
      <c r="C13" s="76">
        <v>1652.31</v>
      </c>
      <c r="D13" s="76">
        <v>0</v>
      </c>
      <c r="E13" s="82">
        <f t="shared" si="0"/>
        <v>1652.31</v>
      </c>
    </row>
    <row r="14" spans="1:6" ht="12" customHeight="1">
      <c r="A14" s="15">
        <v>6</v>
      </c>
      <c r="B14" s="162" t="s">
        <v>13</v>
      </c>
      <c r="C14" s="76">
        <v>0</v>
      </c>
      <c r="D14" s="127"/>
      <c r="E14" s="82">
        <f>C14</f>
        <v>0</v>
      </c>
    </row>
    <row r="15" spans="1:6" ht="12" customHeight="1">
      <c r="A15" s="15">
        <v>7</v>
      </c>
      <c r="B15" s="162" t="s">
        <v>14</v>
      </c>
      <c r="C15" s="76">
        <v>0</v>
      </c>
      <c r="D15" s="127"/>
      <c r="E15" s="82">
        <f>C15</f>
        <v>0</v>
      </c>
    </row>
    <row r="16" spans="1:6" ht="12" customHeight="1">
      <c r="A16" s="15">
        <v>8</v>
      </c>
      <c r="B16" s="162" t="s">
        <v>15</v>
      </c>
      <c r="C16" s="76">
        <v>215464.75</v>
      </c>
      <c r="D16" s="127"/>
      <c r="E16" s="82">
        <f>C16</f>
        <v>215464.75</v>
      </c>
    </row>
    <row r="17" spans="1:5" ht="12" customHeight="1">
      <c r="A17" s="15">
        <v>9</v>
      </c>
      <c r="B17" s="162" t="s">
        <v>16</v>
      </c>
      <c r="C17" s="76">
        <v>125781.75999999999</v>
      </c>
      <c r="D17" s="76">
        <v>0</v>
      </c>
      <c r="E17" s="82">
        <f>C17+D17</f>
        <v>125781.75999999999</v>
      </c>
    </row>
    <row r="18" spans="1:5" ht="12" customHeight="1" thickBot="1">
      <c r="A18" s="13">
        <v>10</v>
      </c>
      <c r="B18" s="16" t="s">
        <v>17</v>
      </c>
      <c r="C18" s="77">
        <f>SUM(C7:C8,C11:C17)</f>
        <v>1320302.1100000001</v>
      </c>
      <c r="D18" s="77">
        <f>SUM(D7:D8,D11:D17)</f>
        <v>790.45</v>
      </c>
      <c r="E18" s="83">
        <f>SUM(E7:E8,E11:E17)</f>
        <v>1321092.56</v>
      </c>
    </row>
    <row r="19" spans="1:5" ht="12" customHeight="1" thickBot="1">
      <c r="A19" s="9"/>
      <c r="B19" s="163" t="s">
        <v>18</v>
      </c>
      <c r="C19" s="11"/>
      <c r="D19" s="11"/>
      <c r="E19" s="12"/>
    </row>
    <row r="20" spans="1:5" ht="12" customHeight="1">
      <c r="A20" s="13">
        <v>11</v>
      </c>
      <c r="B20" s="161" t="s">
        <v>19</v>
      </c>
      <c r="C20" s="75">
        <v>420000</v>
      </c>
      <c r="D20" s="75">
        <v>0</v>
      </c>
      <c r="E20" s="81">
        <f t="shared" ref="E20:E26" si="1">C20+D20</f>
        <v>420000</v>
      </c>
    </row>
    <row r="21" spans="1:5" ht="12" customHeight="1">
      <c r="A21" s="15">
        <v>12</v>
      </c>
      <c r="B21" s="162" t="s">
        <v>20</v>
      </c>
      <c r="C21" s="76">
        <v>81493.2</v>
      </c>
      <c r="D21" s="76">
        <v>137620.79999999999</v>
      </c>
      <c r="E21" s="82">
        <f t="shared" si="1"/>
        <v>219114</v>
      </c>
    </row>
    <row r="22" spans="1:5" ht="12" customHeight="1">
      <c r="A22" s="15">
        <v>13</v>
      </c>
      <c r="B22" s="162" t="s">
        <v>21</v>
      </c>
      <c r="C22" s="76">
        <v>0</v>
      </c>
      <c r="D22" s="76">
        <v>0</v>
      </c>
      <c r="E22" s="82">
        <f t="shared" si="1"/>
        <v>0</v>
      </c>
    </row>
    <row r="23" spans="1:5" ht="12" customHeight="1">
      <c r="A23" s="13">
        <v>14</v>
      </c>
      <c r="B23" s="162" t="s">
        <v>22</v>
      </c>
      <c r="C23" s="76">
        <v>0</v>
      </c>
      <c r="D23" s="76">
        <v>0</v>
      </c>
      <c r="E23" s="82">
        <f t="shared" si="1"/>
        <v>0</v>
      </c>
    </row>
    <row r="24" spans="1:5" ht="12" customHeight="1">
      <c r="A24" s="15">
        <v>15</v>
      </c>
      <c r="B24" s="162" t="s">
        <v>23</v>
      </c>
      <c r="C24" s="76">
        <v>210347.46</v>
      </c>
      <c r="D24" s="76">
        <v>0</v>
      </c>
      <c r="E24" s="82">
        <f t="shared" si="1"/>
        <v>210347.46</v>
      </c>
    </row>
    <row r="25" spans="1:5" ht="12" customHeight="1">
      <c r="A25" s="15">
        <v>16</v>
      </c>
      <c r="B25" s="162" t="s">
        <v>24</v>
      </c>
      <c r="C25" s="76">
        <v>0</v>
      </c>
      <c r="D25" s="76">
        <v>0</v>
      </c>
      <c r="E25" s="82">
        <f t="shared" si="1"/>
        <v>0</v>
      </c>
    </row>
    <row r="26" spans="1:5" ht="12" customHeight="1" thickBot="1">
      <c r="A26" s="13">
        <v>17</v>
      </c>
      <c r="B26" s="16" t="s">
        <v>25</v>
      </c>
      <c r="C26" s="77">
        <f>SUM(C20:C25)</f>
        <v>711840.66</v>
      </c>
      <c r="D26" s="77">
        <f>SUM(D20:D25)</f>
        <v>137620.79999999999</v>
      </c>
      <c r="E26" s="83">
        <f t="shared" si="1"/>
        <v>849461.46</v>
      </c>
    </row>
    <row r="27" spans="1:5" ht="12" customHeight="1" thickBot="1">
      <c r="A27" s="9"/>
      <c r="B27" s="163" t="s">
        <v>26</v>
      </c>
      <c r="C27" s="11"/>
      <c r="D27" s="11"/>
      <c r="E27" s="12"/>
    </row>
    <row r="28" spans="1:5" ht="12" customHeight="1">
      <c r="A28" s="13">
        <v>18</v>
      </c>
      <c r="B28" s="164" t="s">
        <v>27</v>
      </c>
      <c r="C28" s="75">
        <v>385000</v>
      </c>
      <c r="D28" s="127"/>
      <c r="E28" s="81">
        <f t="shared" ref="E28:E33" si="2">C28</f>
        <v>385000</v>
      </c>
    </row>
    <row r="29" spans="1:5" ht="12" customHeight="1">
      <c r="A29" s="15">
        <v>19</v>
      </c>
      <c r="B29" s="165" t="s">
        <v>28</v>
      </c>
      <c r="C29" s="76">
        <v>0</v>
      </c>
      <c r="D29" s="127"/>
      <c r="E29" s="82">
        <f t="shared" si="2"/>
        <v>0</v>
      </c>
    </row>
    <row r="30" spans="1:5" ht="12" customHeight="1">
      <c r="A30" s="15">
        <v>20</v>
      </c>
      <c r="B30" s="165" t="s">
        <v>29</v>
      </c>
      <c r="C30" s="76">
        <v>0</v>
      </c>
      <c r="D30" s="127"/>
      <c r="E30" s="82">
        <f t="shared" si="2"/>
        <v>0</v>
      </c>
    </row>
    <row r="31" spans="1:5" ht="12" customHeight="1">
      <c r="A31" s="15">
        <v>21</v>
      </c>
      <c r="B31" s="165" t="s">
        <v>30</v>
      </c>
      <c r="C31" s="76">
        <v>86631.31</v>
      </c>
      <c r="D31" s="127"/>
      <c r="E31" s="82">
        <f t="shared" si="2"/>
        <v>86631.31</v>
      </c>
    </row>
    <row r="32" spans="1:5" ht="12" customHeight="1">
      <c r="A32" s="15">
        <v>22</v>
      </c>
      <c r="B32" s="165" t="s">
        <v>31</v>
      </c>
      <c r="C32" s="76">
        <v>0</v>
      </c>
      <c r="D32" s="127"/>
      <c r="E32" s="82">
        <f t="shared" si="2"/>
        <v>0</v>
      </c>
    </row>
    <row r="33" spans="1:5" ht="12" customHeight="1" thickBot="1">
      <c r="A33" s="17">
        <v>23</v>
      </c>
      <c r="B33" s="16" t="s">
        <v>32</v>
      </c>
      <c r="C33" s="77">
        <f>SUM(C28:C32)</f>
        <v>471631.31</v>
      </c>
      <c r="D33" s="127"/>
      <c r="E33" s="83">
        <f t="shared" si="2"/>
        <v>471631.31</v>
      </c>
    </row>
    <row r="34" spans="1:5" ht="12" customHeight="1" thickBot="1">
      <c r="A34" s="79">
        <v>24</v>
      </c>
      <c r="B34" s="80" t="s">
        <v>33</v>
      </c>
      <c r="C34" s="78">
        <f>C26+C33</f>
        <v>1183471.97</v>
      </c>
      <c r="D34" s="78">
        <f>D26</f>
        <v>137620.79999999999</v>
      </c>
      <c r="E34" s="84">
        <f>C34+D34</f>
        <v>1321092.77</v>
      </c>
    </row>
    <row r="35" spans="1:5" ht="12" customHeight="1">
      <c r="A35" s="2"/>
      <c r="B35" s="2"/>
      <c r="C35" s="18"/>
      <c r="D35" s="18"/>
      <c r="E35" s="18"/>
    </row>
    <row r="36" spans="1:5" ht="12" customHeight="1">
      <c r="A36" s="2"/>
      <c r="B36" s="2"/>
      <c r="C36" s="2"/>
      <c r="D36" s="2"/>
      <c r="E36" s="2"/>
    </row>
    <row r="37" spans="1:5" ht="12" customHeight="1">
      <c r="A37" s="2"/>
      <c r="B37" s="2"/>
      <c r="C37" s="19"/>
      <c r="D37" s="20"/>
      <c r="E37" s="2"/>
    </row>
    <row r="38" spans="1:5" ht="12" customHeight="1">
      <c r="A38" s="2"/>
      <c r="B38" s="2"/>
      <c r="C38" s="2"/>
      <c r="D38" s="21"/>
      <c r="E38" s="2"/>
    </row>
    <row r="39" spans="1:5" ht="12" customHeight="1">
      <c r="C39" s="22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3"/>
  <sheetViews>
    <sheetView showGridLines="0" tabSelected="1" topLeftCell="A6" zoomScaleSheetLayoutView="90" workbookViewId="0">
      <selection activeCell="C47" sqref="C47:C67"/>
    </sheetView>
  </sheetViews>
  <sheetFormatPr defaultColWidth="9.140625" defaultRowHeight="11.25"/>
  <cols>
    <col min="1" max="1" width="8.140625" style="42" bestFit="1" customWidth="1"/>
    <col min="2" max="2" width="48.85546875" style="42" customWidth="1"/>
    <col min="3" max="4" width="12" style="42" customWidth="1"/>
    <col min="5" max="5" width="12" style="126" customWidth="1"/>
    <col min="6" max="16384" width="9.140625" style="24"/>
  </cols>
  <sheetData>
    <row r="1" spans="1:5">
      <c r="A1" s="158" t="s">
        <v>3</v>
      </c>
      <c r="B1" s="74" t="s">
        <v>95</v>
      </c>
      <c r="C1" s="23"/>
      <c r="D1" s="23"/>
      <c r="E1" s="115"/>
    </row>
    <row r="2" spans="1:5">
      <c r="A2" s="158" t="s">
        <v>96</v>
      </c>
      <c r="B2" s="157">
        <v>43190</v>
      </c>
      <c r="C2" s="23"/>
      <c r="D2" s="23"/>
      <c r="E2" s="115"/>
    </row>
    <row r="3" spans="1:5">
      <c r="A3" s="23"/>
      <c r="B3" s="25"/>
      <c r="C3" s="23"/>
      <c r="D3" s="23"/>
      <c r="E3" s="115"/>
    </row>
    <row r="4" spans="1:5" ht="12" thickBot="1">
      <c r="A4" s="26" t="s">
        <v>2</v>
      </c>
      <c r="B4" s="27" t="s">
        <v>94</v>
      </c>
      <c r="C4" s="23"/>
      <c r="D4" s="23"/>
      <c r="E4" s="28"/>
    </row>
    <row r="5" spans="1:5" ht="23.25" thickBot="1">
      <c r="A5" s="29" t="s">
        <v>1</v>
      </c>
      <c r="B5" s="30"/>
      <c r="C5" s="31" t="s">
        <v>34</v>
      </c>
      <c r="D5" s="32" t="s">
        <v>35</v>
      </c>
      <c r="E5" s="33" t="s">
        <v>36</v>
      </c>
    </row>
    <row r="6" spans="1:5" ht="12" thickBot="1">
      <c r="A6" s="34"/>
      <c r="B6" s="35" t="s">
        <v>37</v>
      </c>
      <c r="C6" s="35"/>
      <c r="D6" s="35"/>
      <c r="E6" s="35"/>
    </row>
    <row r="7" spans="1:5">
      <c r="A7" s="63">
        <v>1</v>
      </c>
      <c r="B7" s="166" t="s">
        <v>38</v>
      </c>
      <c r="C7" s="36">
        <v>0</v>
      </c>
      <c r="D7" s="37">
        <v>0</v>
      </c>
      <c r="E7" s="116">
        <f t="shared" ref="E7:E24" si="0">C7+D7</f>
        <v>0</v>
      </c>
    </row>
    <row r="8" spans="1:5">
      <c r="A8" s="63">
        <v>2</v>
      </c>
      <c r="B8" s="167" t="s">
        <v>39</v>
      </c>
      <c r="C8" s="88">
        <f>SUM(C9:C15)</f>
        <v>128103.27</v>
      </c>
      <c r="D8" s="89">
        <f>SUM(D9:D15)</f>
        <v>0</v>
      </c>
      <c r="E8" s="117">
        <f t="shared" si="0"/>
        <v>128103.27</v>
      </c>
    </row>
    <row r="9" spans="1:5">
      <c r="A9" s="63">
        <v>2.1</v>
      </c>
      <c r="B9" s="168" t="s">
        <v>40</v>
      </c>
      <c r="C9" s="36">
        <v>128103.27</v>
      </c>
      <c r="D9" s="37">
        <v>0</v>
      </c>
      <c r="E9" s="118">
        <f t="shared" si="0"/>
        <v>128103.27</v>
      </c>
    </row>
    <row r="10" spans="1:5">
      <c r="A10" s="63">
        <v>2.2000000000000002</v>
      </c>
      <c r="B10" s="168" t="s">
        <v>41</v>
      </c>
      <c r="C10" s="36">
        <v>0</v>
      </c>
      <c r="D10" s="37">
        <v>0</v>
      </c>
      <c r="E10" s="118">
        <f t="shared" si="0"/>
        <v>0</v>
      </c>
    </row>
    <row r="11" spans="1:5">
      <c r="A11" s="63">
        <v>2.2999999999999998</v>
      </c>
      <c r="B11" s="168" t="s">
        <v>42</v>
      </c>
      <c r="C11" s="36">
        <v>0</v>
      </c>
      <c r="D11" s="37">
        <v>0</v>
      </c>
      <c r="E11" s="118">
        <f t="shared" si="0"/>
        <v>0</v>
      </c>
    </row>
    <row r="12" spans="1:5">
      <c r="A12" s="63">
        <v>2.4</v>
      </c>
      <c r="B12" s="168" t="s">
        <v>43</v>
      </c>
      <c r="C12" s="36">
        <v>0</v>
      </c>
      <c r="D12" s="37">
        <v>0</v>
      </c>
      <c r="E12" s="118">
        <f t="shared" si="0"/>
        <v>0</v>
      </c>
    </row>
    <row r="13" spans="1:5">
      <c r="A13" s="63">
        <v>2.5</v>
      </c>
      <c r="B13" s="168" t="s">
        <v>44</v>
      </c>
      <c r="C13" s="36">
        <v>0</v>
      </c>
      <c r="D13" s="37">
        <v>0</v>
      </c>
      <c r="E13" s="118">
        <f t="shared" si="0"/>
        <v>0</v>
      </c>
    </row>
    <row r="14" spans="1:5">
      <c r="A14" s="63">
        <v>2.6</v>
      </c>
      <c r="B14" s="168" t="s">
        <v>45</v>
      </c>
      <c r="C14" s="36">
        <v>0</v>
      </c>
      <c r="D14" s="37">
        <v>0</v>
      </c>
      <c r="E14" s="118">
        <f>C14+D14</f>
        <v>0</v>
      </c>
    </row>
    <row r="15" spans="1:5">
      <c r="A15" s="63">
        <v>2.7</v>
      </c>
      <c r="B15" s="168" t="s">
        <v>46</v>
      </c>
      <c r="C15" s="36">
        <v>0</v>
      </c>
      <c r="D15" s="37">
        <v>0</v>
      </c>
      <c r="E15" s="118">
        <f t="shared" si="0"/>
        <v>0</v>
      </c>
    </row>
    <row r="16" spans="1:5">
      <c r="A16" s="63">
        <v>3</v>
      </c>
      <c r="B16" s="167" t="s">
        <v>47</v>
      </c>
      <c r="C16" s="88">
        <f>SUM(C17:C20)</f>
        <v>4375.55</v>
      </c>
      <c r="D16" s="89">
        <f>SUM(D17:D20)</f>
        <v>0</v>
      </c>
      <c r="E16" s="117">
        <f t="shared" si="0"/>
        <v>4375.55</v>
      </c>
    </row>
    <row r="17" spans="1:5">
      <c r="A17" s="63">
        <v>3.1</v>
      </c>
      <c r="B17" s="168" t="s">
        <v>40</v>
      </c>
      <c r="C17" s="129">
        <v>4375.55</v>
      </c>
      <c r="D17" s="37">
        <v>0</v>
      </c>
      <c r="E17" s="118">
        <f t="shared" si="0"/>
        <v>4375.55</v>
      </c>
    </row>
    <row r="18" spans="1:5">
      <c r="A18" s="63">
        <v>3.2</v>
      </c>
      <c r="B18" s="168" t="s">
        <v>48</v>
      </c>
      <c r="C18" s="36">
        <v>0</v>
      </c>
      <c r="D18" s="37">
        <v>0</v>
      </c>
      <c r="E18" s="118">
        <f t="shared" si="0"/>
        <v>0</v>
      </c>
    </row>
    <row r="19" spans="1:5">
      <c r="A19" s="63">
        <v>3.3</v>
      </c>
      <c r="B19" s="168" t="s">
        <v>49</v>
      </c>
      <c r="C19" s="36">
        <v>0</v>
      </c>
      <c r="D19" s="37">
        <v>0</v>
      </c>
      <c r="E19" s="118">
        <f t="shared" si="0"/>
        <v>0</v>
      </c>
    </row>
    <row r="20" spans="1:5">
      <c r="A20" s="63">
        <v>3.4</v>
      </c>
      <c r="B20" s="168" t="s">
        <v>46</v>
      </c>
      <c r="C20" s="36">
        <v>0</v>
      </c>
      <c r="D20" s="37">
        <v>0</v>
      </c>
      <c r="E20" s="118">
        <f t="shared" si="0"/>
        <v>0</v>
      </c>
    </row>
    <row r="21" spans="1:5">
      <c r="A21" s="63">
        <v>4</v>
      </c>
      <c r="B21" s="169" t="s">
        <v>50</v>
      </c>
      <c r="C21" s="129">
        <v>46423.98</v>
      </c>
      <c r="D21" s="37">
        <v>0</v>
      </c>
      <c r="E21" s="117">
        <f t="shared" si="0"/>
        <v>46423.98</v>
      </c>
    </row>
    <row r="22" spans="1:5">
      <c r="A22" s="63">
        <v>5</v>
      </c>
      <c r="B22" s="169" t="s">
        <v>51</v>
      </c>
      <c r="C22" s="36">
        <v>0</v>
      </c>
      <c r="D22" s="37">
        <v>0</v>
      </c>
      <c r="E22" s="117">
        <f t="shared" si="0"/>
        <v>0</v>
      </c>
    </row>
    <row r="23" spans="1:5">
      <c r="A23" s="64">
        <v>6</v>
      </c>
      <c r="B23" s="170" t="s">
        <v>52</v>
      </c>
      <c r="C23" s="65">
        <v>0</v>
      </c>
      <c r="D23" s="66">
        <v>0</v>
      </c>
      <c r="E23" s="119">
        <f t="shared" si="0"/>
        <v>0</v>
      </c>
    </row>
    <row r="24" spans="1:5" ht="12" thickBot="1">
      <c r="A24" s="69">
        <v>7</v>
      </c>
      <c r="B24" s="90" t="s">
        <v>53</v>
      </c>
      <c r="C24" s="91">
        <f>SUM(C7:C8,C21:C23,C16)</f>
        <v>178902.8</v>
      </c>
      <c r="D24" s="91">
        <f>SUM(D7:D8,D21:D23,D16)</f>
        <v>0</v>
      </c>
      <c r="E24" s="92">
        <f t="shared" si="0"/>
        <v>178902.8</v>
      </c>
    </row>
    <row r="25" spans="1:5" ht="12" thickBot="1">
      <c r="A25" s="38"/>
      <c r="B25" s="35" t="s">
        <v>54</v>
      </c>
      <c r="C25" s="35"/>
      <c r="D25" s="35"/>
      <c r="E25" s="35"/>
    </row>
    <row r="26" spans="1:5">
      <c r="A26" s="63">
        <v>8</v>
      </c>
      <c r="B26" s="166" t="s">
        <v>55</v>
      </c>
      <c r="C26" s="130">
        <v>11912.46</v>
      </c>
      <c r="D26" s="39">
        <v>0</v>
      </c>
      <c r="E26" s="116">
        <f t="shared" ref="E26:E34" si="1">C26+D26</f>
        <v>11912.46</v>
      </c>
    </row>
    <row r="27" spans="1:5">
      <c r="A27" s="63">
        <v>9</v>
      </c>
      <c r="B27" s="167" t="s">
        <v>56</v>
      </c>
      <c r="C27" s="131">
        <v>4326.53</v>
      </c>
      <c r="D27" s="132">
        <v>6317.51</v>
      </c>
      <c r="E27" s="117">
        <f t="shared" si="1"/>
        <v>10644.04</v>
      </c>
    </row>
    <row r="28" spans="1:5">
      <c r="A28" s="63">
        <v>10</v>
      </c>
      <c r="B28" s="167" t="s">
        <v>57</v>
      </c>
      <c r="C28" s="40">
        <v>0</v>
      </c>
      <c r="D28" s="41">
        <v>0</v>
      </c>
      <c r="E28" s="117">
        <f t="shared" si="1"/>
        <v>0</v>
      </c>
    </row>
    <row r="29" spans="1:5">
      <c r="A29" s="63">
        <v>11</v>
      </c>
      <c r="B29" s="167" t="s">
        <v>58</v>
      </c>
      <c r="C29" s="40">
        <v>0</v>
      </c>
      <c r="D29" s="41">
        <v>0</v>
      </c>
      <c r="E29" s="117">
        <f t="shared" si="1"/>
        <v>0</v>
      </c>
    </row>
    <row r="30" spans="1:5">
      <c r="A30" s="63">
        <v>12</v>
      </c>
      <c r="B30" s="167" t="s">
        <v>59</v>
      </c>
      <c r="C30" s="40">
        <v>0</v>
      </c>
      <c r="D30" s="41">
        <v>0</v>
      </c>
      <c r="E30" s="117">
        <f t="shared" si="1"/>
        <v>0</v>
      </c>
    </row>
    <row r="31" spans="1:5">
      <c r="A31" s="63">
        <v>13</v>
      </c>
      <c r="B31" s="167" t="s">
        <v>60</v>
      </c>
      <c r="C31" s="40">
        <v>0</v>
      </c>
      <c r="D31" s="41">
        <v>0</v>
      </c>
      <c r="E31" s="117">
        <f t="shared" si="1"/>
        <v>0</v>
      </c>
    </row>
    <row r="32" spans="1:5">
      <c r="A32" s="63">
        <v>14</v>
      </c>
      <c r="B32" s="169" t="s">
        <v>61</v>
      </c>
      <c r="C32" s="40">
        <v>0</v>
      </c>
      <c r="D32" s="41">
        <v>0</v>
      </c>
      <c r="E32" s="117">
        <f t="shared" si="1"/>
        <v>0</v>
      </c>
    </row>
    <row r="33" spans="1:5" ht="12" thickBot="1">
      <c r="A33" s="67">
        <v>15</v>
      </c>
      <c r="B33" s="171" t="s">
        <v>62</v>
      </c>
      <c r="C33" s="93">
        <f>SUM(C26:C32)</f>
        <v>16238.989999999998</v>
      </c>
      <c r="D33" s="94">
        <f>SUM(D26:D32)</f>
        <v>6317.51</v>
      </c>
      <c r="E33" s="95">
        <f t="shared" si="1"/>
        <v>22556.5</v>
      </c>
    </row>
    <row r="34" spans="1:5" ht="12" thickBot="1">
      <c r="A34" s="73">
        <v>16</v>
      </c>
      <c r="B34" s="90" t="s">
        <v>63</v>
      </c>
      <c r="C34" s="91">
        <f>C24-C33</f>
        <v>162663.81</v>
      </c>
      <c r="D34" s="96">
        <f>D24-D33</f>
        <v>-6317.51</v>
      </c>
      <c r="E34" s="92">
        <f t="shared" si="1"/>
        <v>156346.29999999999</v>
      </c>
    </row>
    <row r="35" spans="1:5" ht="12" thickBot="1">
      <c r="A35" s="68"/>
      <c r="B35" s="35" t="s">
        <v>64</v>
      </c>
      <c r="C35" s="35"/>
      <c r="D35" s="35"/>
      <c r="E35" s="35"/>
    </row>
    <row r="36" spans="1:5">
      <c r="A36" s="69">
        <v>17</v>
      </c>
      <c r="B36" s="172" t="s">
        <v>65</v>
      </c>
      <c r="C36" s="97">
        <f>C37-C38</f>
        <v>0</v>
      </c>
      <c r="D36" s="98">
        <f>D37-D38</f>
        <v>0</v>
      </c>
      <c r="E36" s="116">
        <f t="shared" ref="E36:E45" si="2">C36+D36</f>
        <v>0</v>
      </c>
    </row>
    <row r="37" spans="1:5">
      <c r="A37" s="63">
        <v>17.100000000000001</v>
      </c>
      <c r="B37" s="173" t="s">
        <v>66</v>
      </c>
      <c r="C37" s="36">
        <v>0</v>
      </c>
      <c r="D37" s="37">
        <v>0</v>
      </c>
      <c r="E37" s="118">
        <f t="shared" si="2"/>
        <v>0</v>
      </c>
    </row>
    <row r="38" spans="1:5">
      <c r="A38" s="63">
        <v>17.2</v>
      </c>
      <c r="B38" s="173" t="s">
        <v>67</v>
      </c>
      <c r="C38" s="36">
        <v>0</v>
      </c>
      <c r="D38" s="37">
        <v>0</v>
      </c>
      <c r="E38" s="118">
        <f t="shared" si="2"/>
        <v>0</v>
      </c>
    </row>
    <row r="39" spans="1:5">
      <c r="A39" s="63">
        <v>18</v>
      </c>
      <c r="B39" s="169" t="s">
        <v>68</v>
      </c>
      <c r="C39" s="40">
        <v>0</v>
      </c>
      <c r="D39" s="41">
        <v>0</v>
      </c>
      <c r="E39" s="117">
        <f t="shared" si="2"/>
        <v>0</v>
      </c>
    </row>
    <row r="40" spans="1:5">
      <c r="A40" s="63">
        <v>19</v>
      </c>
      <c r="B40" s="169" t="s">
        <v>69</v>
      </c>
      <c r="C40" s="40">
        <v>0</v>
      </c>
      <c r="D40" s="41">
        <v>0</v>
      </c>
      <c r="E40" s="117">
        <f t="shared" si="2"/>
        <v>0</v>
      </c>
    </row>
    <row r="41" spans="1:5">
      <c r="A41" s="63">
        <v>20</v>
      </c>
      <c r="B41" s="169" t="s">
        <v>70</v>
      </c>
      <c r="C41" s="131">
        <v>14495.94</v>
      </c>
      <c r="D41" s="41">
        <v>0</v>
      </c>
      <c r="E41" s="117">
        <f t="shared" si="2"/>
        <v>14495.94</v>
      </c>
    </row>
    <row r="42" spans="1:5">
      <c r="A42" s="63">
        <v>21</v>
      </c>
      <c r="B42" s="169" t="s">
        <v>71</v>
      </c>
      <c r="C42" s="131">
        <v>-6472.04</v>
      </c>
      <c r="D42" s="41">
        <v>0</v>
      </c>
      <c r="E42" s="117">
        <f t="shared" si="2"/>
        <v>-6472.04</v>
      </c>
    </row>
    <row r="43" spans="1:5">
      <c r="A43" s="63">
        <v>22</v>
      </c>
      <c r="B43" s="169" t="s">
        <v>72</v>
      </c>
      <c r="C43" s="131">
        <v>0</v>
      </c>
      <c r="D43" s="41">
        <v>0</v>
      </c>
      <c r="E43" s="117">
        <f t="shared" si="2"/>
        <v>0</v>
      </c>
    </row>
    <row r="44" spans="1:5">
      <c r="A44" s="64">
        <v>23</v>
      </c>
      <c r="B44" s="170" t="s">
        <v>73</v>
      </c>
      <c r="C44" s="133">
        <v>1030.6400000000001</v>
      </c>
      <c r="D44" s="70">
        <v>0</v>
      </c>
      <c r="E44" s="119">
        <f t="shared" si="2"/>
        <v>1030.6400000000001</v>
      </c>
    </row>
    <row r="45" spans="1:5" ht="12" thickBot="1">
      <c r="A45" s="69">
        <v>24</v>
      </c>
      <c r="B45" s="90" t="s">
        <v>74</v>
      </c>
      <c r="C45" s="91">
        <f>SUM(C36,C39:C44)</f>
        <v>9054.5400000000009</v>
      </c>
      <c r="D45" s="96">
        <f>SUM(D36,D39:D44)</f>
        <v>0</v>
      </c>
      <c r="E45" s="92">
        <f t="shared" si="2"/>
        <v>9054.5400000000009</v>
      </c>
    </row>
    <row r="46" spans="1:5" ht="12" thickBot="1">
      <c r="A46" s="38"/>
      <c r="B46" s="35" t="s">
        <v>75</v>
      </c>
      <c r="C46" s="35"/>
      <c r="D46" s="35"/>
      <c r="E46" s="35"/>
    </row>
    <row r="47" spans="1:5">
      <c r="A47" s="63">
        <v>25</v>
      </c>
      <c r="B47" s="166" t="s">
        <v>76</v>
      </c>
      <c r="C47" s="131">
        <v>700</v>
      </c>
      <c r="D47" s="41">
        <v>0</v>
      </c>
      <c r="E47" s="120">
        <f t="shared" ref="E47:E54" si="3">C47+D47</f>
        <v>700</v>
      </c>
    </row>
    <row r="48" spans="1:5">
      <c r="A48" s="63">
        <v>26</v>
      </c>
      <c r="B48" s="169" t="s">
        <v>77</v>
      </c>
      <c r="C48" s="131">
        <v>68108.960000000006</v>
      </c>
      <c r="D48" s="41">
        <v>0</v>
      </c>
      <c r="E48" s="121">
        <f t="shared" si="3"/>
        <v>68108.960000000006</v>
      </c>
    </row>
    <row r="49" spans="1:5">
      <c r="A49" s="63">
        <v>27</v>
      </c>
      <c r="B49" s="169" t="s">
        <v>78</v>
      </c>
      <c r="C49" s="131">
        <v>0</v>
      </c>
      <c r="D49" s="41">
        <v>0</v>
      </c>
      <c r="E49" s="121">
        <f t="shared" si="3"/>
        <v>0</v>
      </c>
    </row>
    <row r="50" spans="1:5">
      <c r="A50" s="63">
        <v>28</v>
      </c>
      <c r="B50" s="169" t="s">
        <v>79</v>
      </c>
      <c r="C50" s="131">
        <v>0</v>
      </c>
      <c r="D50" s="41">
        <v>0</v>
      </c>
      <c r="E50" s="121">
        <f t="shared" si="3"/>
        <v>0</v>
      </c>
    </row>
    <row r="51" spans="1:5">
      <c r="A51" s="63">
        <v>29</v>
      </c>
      <c r="B51" s="169" t="s">
        <v>80</v>
      </c>
      <c r="C51" s="131">
        <v>0</v>
      </c>
      <c r="D51" s="41">
        <v>0</v>
      </c>
      <c r="E51" s="121">
        <f t="shared" si="3"/>
        <v>0</v>
      </c>
    </row>
    <row r="52" spans="1:5">
      <c r="A52" s="63">
        <v>30</v>
      </c>
      <c r="B52" s="169" t="s">
        <v>81</v>
      </c>
      <c r="C52" s="131">
        <v>22008.2</v>
      </c>
      <c r="D52" s="41">
        <v>0</v>
      </c>
      <c r="E52" s="121">
        <f t="shared" si="3"/>
        <v>22008.2</v>
      </c>
    </row>
    <row r="53" spans="1:5">
      <c r="A53" s="64">
        <v>31</v>
      </c>
      <c r="B53" s="174" t="s">
        <v>82</v>
      </c>
      <c r="C53" s="99">
        <f>SUM(C47:C52)</f>
        <v>90817.16</v>
      </c>
      <c r="D53" s="100">
        <f>SUM(D47:D52)</f>
        <v>0</v>
      </c>
      <c r="E53" s="122">
        <f t="shared" si="3"/>
        <v>90817.16</v>
      </c>
    </row>
    <row r="54" spans="1:5" ht="12" thickBot="1">
      <c r="A54" s="69">
        <v>32</v>
      </c>
      <c r="B54" s="175" t="s">
        <v>83</v>
      </c>
      <c r="C54" s="101">
        <f>C45-C53</f>
        <v>-81762.62</v>
      </c>
      <c r="D54" s="102">
        <f>D45-D53</f>
        <v>0</v>
      </c>
      <c r="E54" s="103">
        <f t="shared" si="3"/>
        <v>-81762.62</v>
      </c>
    </row>
    <row r="55" spans="1:5" ht="12" thickBot="1">
      <c r="A55" s="104"/>
      <c r="B55" s="104"/>
      <c r="C55" s="105"/>
      <c r="D55" s="105"/>
      <c r="E55" s="105"/>
    </row>
    <row r="56" spans="1:5" ht="12" thickBot="1">
      <c r="A56" s="63">
        <v>33</v>
      </c>
      <c r="B56" s="176" t="s">
        <v>84</v>
      </c>
      <c r="C56" s="106">
        <f>C34+C54</f>
        <v>80901.19</v>
      </c>
      <c r="D56" s="107">
        <f>D34+D54</f>
        <v>-6317.51</v>
      </c>
      <c r="E56" s="108">
        <f>C56+D56</f>
        <v>74583.680000000008</v>
      </c>
    </row>
    <row r="57" spans="1:5" ht="12" thickBot="1">
      <c r="A57" s="43"/>
      <c r="B57" s="44"/>
      <c r="C57" s="45"/>
      <c r="D57" s="46"/>
      <c r="E57" s="105"/>
    </row>
    <row r="58" spans="1:5">
      <c r="A58" s="63">
        <v>34</v>
      </c>
      <c r="B58" s="166" t="s">
        <v>85</v>
      </c>
      <c r="C58" s="134">
        <v>-4979.34</v>
      </c>
      <c r="D58" s="47"/>
      <c r="E58" s="120">
        <f>C58</f>
        <v>-4979.34</v>
      </c>
    </row>
    <row r="59" spans="1:5" ht="22.5">
      <c r="A59" s="63">
        <v>35</v>
      </c>
      <c r="B59" s="169" t="s">
        <v>86</v>
      </c>
      <c r="C59" s="48">
        <v>0</v>
      </c>
      <c r="D59" s="49"/>
      <c r="E59" s="121">
        <f>C59</f>
        <v>0</v>
      </c>
    </row>
    <row r="60" spans="1:5">
      <c r="A60" s="64">
        <v>36</v>
      </c>
      <c r="B60" s="170" t="s">
        <v>87</v>
      </c>
      <c r="C60" s="50">
        <v>0</v>
      </c>
      <c r="D60" s="51"/>
      <c r="E60" s="122">
        <f>C60</f>
        <v>0</v>
      </c>
    </row>
    <row r="61" spans="1:5" ht="12" thickBot="1">
      <c r="A61" s="71">
        <v>37</v>
      </c>
      <c r="B61" s="90" t="s">
        <v>88</v>
      </c>
      <c r="C61" s="111">
        <f>SUM(C58:C60)</f>
        <v>-4979.34</v>
      </c>
      <c r="D61" s="52"/>
      <c r="E61" s="109">
        <f>C61</f>
        <v>-4979.34</v>
      </c>
    </row>
    <row r="62" spans="1:5" ht="12" thickBot="1">
      <c r="A62" s="72"/>
      <c r="B62" s="177"/>
      <c r="C62" s="53"/>
      <c r="D62" s="53"/>
      <c r="E62" s="123"/>
    </row>
    <row r="63" spans="1:5" ht="12" thickBot="1">
      <c r="A63" s="73">
        <v>38</v>
      </c>
      <c r="B63" s="178" t="s">
        <v>89</v>
      </c>
      <c r="C63" s="106">
        <f>C56-C61</f>
        <v>85880.53</v>
      </c>
      <c r="D63" s="107">
        <f>D56</f>
        <v>-6317.51</v>
      </c>
      <c r="E63" s="108">
        <f>C63+D63</f>
        <v>79563.02</v>
      </c>
    </row>
    <row r="64" spans="1:5" s="56" customFormat="1" ht="12" thickBot="1">
      <c r="A64" s="73">
        <v>39</v>
      </c>
      <c r="B64" s="179" t="s">
        <v>90</v>
      </c>
      <c r="C64" s="54">
        <v>0</v>
      </c>
      <c r="D64" s="55"/>
      <c r="E64" s="123">
        <f>C64</f>
        <v>0</v>
      </c>
    </row>
    <row r="65" spans="1:5" ht="12" thickBot="1">
      <c r="A65" s="73">
        <v>40</v>
      </c>
      <c r="B65" s="176" t="s">
        <v>91</v>
      </c>
      <c r="C65" s="106">
        <f>C63-C64</f>
        <v>85880.53</v>
      </c>
      <c r="D65" s="107">
        <f>D63</f>
        <v>-6317.51</v>
      </c>
      <c r="E65" s="108">
        <f>C65+D65</f>
        <v>79563.02</v>
      </c>
    </row>
    <row r="66" spans="1:5" s="56" customFormat="1" ht="12" thickBot="1">
      <c r="A66" s="73">
        <v>41</v>
      </c>
      <c r="B66" s="180" t="s">
        <v>92</v>
      </c>
      <c r="C66" s="135">
        <v>2109.77</v>
      </c>
      <c r="D66" s="57"/>
      <c r="E66" s="109">
        <f>C66</f>
        <v>2109.77</v>
      </c>
    </row>
    <row r="67" spans="1:5" ht="12" thickBot="1">
      <c r="A67" s="112">
        <v>42</v>
      </c>
      <c r="B67" s="113" t="s">
        <v>93</v>
      </c>
      <c r="C67" s="114">
        <f>C65+C66</f>
        <v>87990.3</v>
      </c>
      <c r="D67" s="114">
        <f>D65</f>
        <v>-6317.51</v>
      </c>
      <c r="E67" s="110">
        <f>C67+D67</f>
        <v>81672.790000000008</v>
      </c>
    </row>
    <row r="68" spans="1:5" ht="12" thickTop="1">
      <c r="A68" s="58"/>
      <c r="B68" s="23"/>
      <c r="C68" s="59"/>
      <c r="D68" s="59"/>
      <c r="E68" s="124"/>
    </row>
    <row r="69" spans="1:5">
      <c r="A69" s="60"/>
      <c r="B69" s="61"/>
      <c r="C69" s="62"/>
      <c r="D69" s="62"/>
      <c r="E69" s="125"/>
    </row>
    <row r="70" spans="1:5">
      <c r="A70" s="60"/>
      <c r="B70" s="61"/>
      <c r="C70" s="62"/>
      <c r="D70" s="62"/>
      <c r="E70" s="125"/>
    </row>
    <row r="71" spans="1:5">
      <c r="A71" s="60"/>
      <c r="B71" s="61"/>
      <c r="C71" s="62"/>
      <c r="D71" s="62"/>
      <c r="E71" s="125"/>
    </row>
    <row r="72" spans="1:5">
      <c r="A72" s="61"/>
      <c r="B72" s="62"/>
      <c r="C72" s="62"/>
      <c r="D72" s="62"/>
      <c r="E72" s="125"/>
    </row>
    <row r="73" spans="1:5">
      <c r="A73" s="61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2"/>
  <sheetViews>
    <sheetView zoomScale="80" zoomScaleNormal="80" zoomScaleSheetLayoutView="90" workbookViewId="0">
      <selection activeCell="C38" sqref="C38"/>
    </sheetView>
  </sheetViews>
  <sheetFormatPr defaultRowHeight="12" customHeight="1"/>
  <cols>
    <col min="1" max="1" width="9.140625" style="137"/>
    <col min="2" max="2" width="82.140625" style="137" customWidth="1"/>
    <col min="3" max="3" width="18.85546875" style="137" customWidth="1"/>
    <col min="4" max="16384" width="9.140625" style="137"/>
  </cols>
  <sheetData>
    <row r="1" spans="1:3" ht="12" customHeight="1">
      <c r="A1" s="158" t="s">
        <v>3</v>
      </c>
      <c r="B1" s="74" t="s">
        <v>95</v>
      </c>
      <c r="C1" s="136"/>
    </row>
    <row r="2" spans="1:3" ht="12" customHeight="1">
      <c r="A2" s="158" t="s">
        <v>96</v>
      </c>
      <c r="B2" s="156">
        <v>43190</v>
      </c>
      <c r="C2" s="138"/>
    </row>
    <row r="3" spans="1:3" ht="41.25" customHeight="1" thickBot="1">
      <c r="A3" s="139"/>
      <c r="B3" s="159" t="s">
        <v>97</v>
      </c>
      <c r="C3" s="140"/>
    </row>
    <row r="4" spans="1:3" ht="12" customHeight="1">
      <c r="A4" s="181" t="s">
        <v>98</v>
      </c>
      <c r="B4" s="182"/>
      <c r="C4" s="183"/>
    </row>
    <row r="5" spans="1:3" ht="12" customHeight="1">
      <c r="A5" s="141">
        <v>1</v>
      </c>
      <c r="B5" s="187" t="s">
        <v>104</v>
      </c>
      <c r="C5" s="188"/>
    </row>
    <row r="6" spans="1:3" ht="12" customHeight="1">
      <c r="A6" s="141">
        <v>2</v>
      </c>
      <c r="B6" s="187" t="s">
        <v>105</v>
      </c>
      <c r="C6" s="188"/>
    </row>
    <row r="7" spans="1:3" ht="12" customHeight="1">
      <c r="A7" s="141">
        <v>3</v>
      </c>
      <c r="B7" s="187" t="s">
        <v>103</v>
      </c>
      <c r="C7" s="188"/>
    </row>
    <row r="8" spans="1:3" ht="12" customHeight="1">
      <c r="A8" s="141">
        <v>4</v>
      </c>
      <c r="B8" s="189"/>
      <c r="C8" s="190"/>
    </row>
    <row r="9" spans="1:3" ht="12" customHeight="1">
      <c r="A9" s="141">
        <v>5</v>
      </c>
      <c r="B9" s="189"/>
      <c r="C9" s="190"/>
    </row>
    <row r="10" spans="1:3" ht="12" customHeight="1">
      <c r="A10" s="142"/>
      <c r="B10" s="143"/>
      <c r="C10" s="144"/>
    </row>
    <row r="11" spans="1:3" ht="12" customHeight="1">
      <c r="A11" s="184" t="s">
        <v>99</v>
      </c>
      <c r="B11" s="185"/>
      <c r="C11" s="186"/>
    </row>
    <row r="12" spans="1:3" ht="12" customHeight="1">
      <c r="A12" s="141">
        <v>1</v>
      </c>
      <c r="B12" s="187" t="s">
        <v>103</v>
      </c>
      <c r="C12" s="188"/>
    </row>
    <row r="13" spans="1:3" ht="12" customHeight="1">
      <c r="A13" s="141">
        <v>2</v>
      </c>
      <c r="B13" s="189"/>
      <c r="C13" s="190"/>
    </row>
    <row r="14" spans="1:3" ht="12" customHeight="1">
      <c r="A14" s="141">
        <v>3</v>
      </c>
      <c r="B14" s="189"/>
      <c r="C14" s="190"/>
    </row>
    <row r="15" spans="1:3" ht="12" customHeight="1">
      <c r="A15" s="141">
        <v>4</v>
      </c>
      <c r="B15" s="189"/>
      <c r="C15" s="190"/>
    </row>
    <row r="16" spans="1:3" ht="12" customHeight="1">
      <c r="A16" s="141">
        <v>5</v>
      </c>
      <c r="B16" s="189"/>
      <c r="C16" s="190"/>
    </row>
    <row r="17" spans="1:4" ht="12" customHeight="1">
      <c r="A17" s="142"/>
      <c r="B17" s="143"/>
      <c r="C17" s="144"/>
    </row>
    <row r="18" spans="1:4" ht="12" customHeight="1">
      <c r="A18" s="192" t="s">
        <v>100</v>
      </c>
      <c r="B18" s="193"/>
      <c r="C18" s="194"/>
    </row>
    <row r="19" spans="1:4" ht="12" customHeight="1">
      <c r="A19" s="141"/>
      <c r="B19" s="145" t="s">
        <v>102</v>
      </c>
      <c r="C19" s="146" t="s">
        <v>106</v>
      </c>
    </row>
    <row r="20" spans="1:4" ht="12" customHeight="1">
      <c r="A20" s="141">
        <v>1</v>
      </c>
      <c r="B20" s="147" t="s">
        <v>103</v>
      </c>
      <c r="C20" s="148">
        <v>1</v>
      </c>
    </row>
    <row r="21" spans="1:4" ht="12" customHeight="1">
      <c r="A21" s="141">
        <v>2</v>
      </c>
      <c r="B21" s="147"/>
      <c r="C21" s="148"/>
    </row>
    <row r="22" spans="1:4" ht="12" customHeight="1">
      <c r="A22" s="141">
        <v>3</v>
      </c>
      <c r="B22" s="147"/>
      <c r="C22" s="148"/>
    </row>
    <row r="23" spans="1:4" ht="12" customHeight="1">
      <c r="A23" s="141">
        <v>4</v>
      </c>
      <c r="B23" s="147"/>
      <c r="C23" s="148"/>
    </row>
    <row r="24" spans="1:4" ht="12" customHeight="1">
      <c r="A24" s="141">
        <v>5</v>
      </c>
      <c r="B24" s="147"/>
      <c r="C24" s="148"/>
    </row>
    <row r="25" spans="1:4" ht="12" customHeight="1">
      <c r="A25" s="141">
        <v>6</v>
      </c>
      <c r="B25" s="147"/>
      <c r="C25" s="148"/>
    </row>
    <row r="26" spans="1:4" ht="12" customHeight="1">
      <c r="A26" s="141">
        <v>7</v>
      </c>
      <c r="B26" s="147"/>
      <c r="C26" s="148"/>
    </row>
    <row r="27" spans="1:4" ht="12" customHeight="1">
      <c r="A27" s="141">
        <v>8</v>
      </c>
      <c r="B27" s="147"/>
      <c r="C27" s="148"/>
    </row>
    <row r="28" spans="1:4" ht="12" customHeight="1">
      <c r="A28" s="141">
        <v>9</v>
      </c>
      <c r="B28" s="147"/>
      <c r="C28" s="148"/>
    </row>
    <row r="29" spans="1:4" ht="12" customHeight="1">
      <c r="A29" s="141">
        <v>10</v>
      </c>
      <c r="B29" s="147"/>
      <c r="C29" s="148"/>
    </row>
    <row r="30" spans="1:4" ht="12" customHeight="1">
      <c r="A30" s="142"/>
      <c r="B30" s="149"/>
      <c r="C30" s="150"/>
      <c r="D30" s="151"/>
    </row>
    <row r="31" spans="1:4" ht="12" customHeight="1">
      <c r="A31" s="192" t="s">
        <v>101</v>
      </c>
      <c r="B31" s="193"/>
      <c r="C31" s="193"/>
      <c r="D31" s="151"/>
    </row>
    <row r="32" spans="1:4" ht="12" customHeight="1">
      <c r="A32" s="141"/>
      <c r="B32" s="145" t="s">
        <v>102</v>
      </c>
      <c r="C32" s="146" t="s">
        <v>106</v>
      </c>
    </row>
    <row r="33" spans="1:3" ht="12" customHeight="1">
      <c r="A33" s="141">
        <v>1</v>
      </c>
      <c r="B33" s="145"/>
      <c r="C33" s="146"/>
    </row>
    <row r="34" spans="1:3" ht="12" customHeight="1">
      <c r="A34" s="141">
        <v>2</v>
      </c>
      <c r="B34" s="145"/>
      <c r="C34" s="146"/>
    </row>
    <row r="35" spans="1:3" ht="12" customHeight="1">
      <c r="A35" s="141">
        <v>3</v>
      </c>
      <c r="B35" s="145"/>
      <c r="C35" s="146"/>
    </row>
    <row r="36" spans="1:3" ht="12" customHeight="1">
      <c r="A36" s="141">
        <v>4</v>
      </c>
      <c r="B36" s="145"/>
      <c r="C36" s="146"/>
    </row>
    <row r="37" spans="1:3" ht="12" customHeight="1">
      <c r="A37" s="141">
        <v>5</v>
      </c>
      <c r="B37" s="145"/>
      <c r="C37" s="146"/>
    </row>
    <row r="38" spans="1:3" ht="12" customHeight="1">
      <c r="A38" s="141">
        <v>6</v>
      </c>
      <c r="B38" s="145"/>
      <c r="C38" s="146"/>
    </row>
    <row r="39" spans="1:3" ht="12" customHeight="1">
      <c r="A39" s="141">
        <v>7</v>
      </c>
      <c r="B39" s="145"/>
      <c r="C39" s="146"/>
    </row>
    <row r="40" spans="1:3" ht="12" customHeight="1">
      <c r="A40" s="141">
        <v>8</v>
      </c>
      <c r="B40" s="147"/>
      <c r="C40" s="148"/>
    </row>
    <row r="41" spans="1:3" ht="12" customHeight="1">
      <c r="A41" s="141">
        <v>9</v>
      </c>
      <c r="B41" s="147"/>
      <c r="C41" s="148"/>
    </row>
    <row r="42" spans="1:3" ht="12" customHeight="1" thickBot="1">
      <c r="A42" s="152">
        <v>10</v>
      </c>
      <c r="B42" s="153"/>
      <c r="C42" s="154"/>
    </row>
    <row r="43" spans="1:3" ht="12" customHeight="1">
      <c r="A43" s="155"/>
      <c r="B43" s="155"/>
      <c r="C43" s="155"/>
    </row>
    <row r="44" spans="1:3" ht="12" customHeight="1">
      <c r="A44" s="155"/>
      <c r="B44" s="191"/>
      <c r="C44" s="191"/>
    </row>
    <row r="45" spans="1:3" ht="12" customHeight="1">
      <c r="A45" s="155"/>
      <c r="B45" s="155"/>
      <c r="C45" s="155"/>
    </row>
    <row r="46" spans="1:3" ht="12" customHeight="1">
      <c r="A46" s="155"/>
      <c r="B46" s="155"/>
      <c r="C46" s="155"/>
    </row>
    <row r="47" spans="1:3" ht="12" customHeight="1">
      <c r="A47" s="155"/>
      <c r="B47" s="155"/>
      <c r="C47" s="155"/>
    </row>
    <row r="48" spans="1:3" ht="12" customHeight="1">
      <c r="A48" s="155"/>
      <c r="B48" s="155"/>
      <c r="C48" s="155"/>
    </row>
    <row r="49" spans="1:3" ht="12" customHeight="1">
      <c r="A49" s="155"/>
      <c r="B49" s="155"/>
      <c r="C49" s="155"/>
    </row>
    <row r="50" spans="1:3" ht="12" customHeight="1">
      <c r="A50" s="155"/>
      <c r="B50" s="155"/>
      <c r="C50" s="155"/>
    </row>
    <row r="51" spans="1:3" ht="12" customHeight="1">
      <c r="A51" s="155"/>
      <c r="B51" s="155"/>
      <c r="C51" s="155"/>
    </row>
    <row r="52" spans="1:3" ht="12" customHeight="1">
      <c r="A52" s="155"/>
      <c r="B52" s="155"/>
      <c r="C52" s="155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z.shapatava</cp:lastModifiedBy>
  <cp:lastPrinted>2018-02-06T12:54:27Z</cp:lastPrinted>
  <dcterms:created xsi:type="dcterms:W3CDTF">2018-01-24T12:10:23Z</dcterms:created>
  <dcterms:modified xsi:type="dcterms:W3CDTF">2018-06-01T14:30:30Z</dcterms:modified>
</cp:coreProperties>
</file>